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ocuments\Modèles Office personnalisés\"/>
    </mc:Choice>
  </mc:AlternateContent>
  <bookViews>
    <workbookView xWindow="480" yWindow="255" windowWidth="11340" windowHeight="5835" activeTab="2"/>
  </bookViews>
  <sheets>
    <sheet name="Points" sheetId="11" r:id="rId1"/>
    <sheet name="Accueil" sheetId="12" r:id="rId2"/>
    <sheet name="Inscrits" sheetId="3" r:id="rId3"/>
    <sheet name="1" sheetId="13" r:id="rId4"/>
    <sheet name="Final" sheetId="2" r:id="rId5"/>
    <sheet name="Classement" sheetId="7" r:id="rId6"/>
    <sheet name="Feuil1" sheetId="14" r:id="rId7"/>
  </sheets>
  <externalReferences>
    <externalReference r:id="rId8"/>
  </externalReferences>
  <definedNames>
    <definedName name="Billard_name">Accueil!$A$4:$A$45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Inscrits!#REF!</definedName>
    <definedName name="Joueur_11">Inscrits!#REF!</definedName>
    <definedName name="Joueur_12">Inscrits!#REF!</definedName>
    <definedName name="Joueur_13">Inscrits!#REF!</definedName>
    <definedName name="Joueur_14">Inscrits!#REF!</definedName>
    <definedName name="Joueur_15">Inscrits!#REF!</definedName>
    <definedName name="Joueur_16">Inscrits!#REF!</definedName>
    <definedName name="Joueur_17">Inscrits!#REF!</definedName>
    <definedName name="Joueur_18">Inscrits!#REF!</definedName>
    <definedName name="Joueur_19">Inscrits!#REF!</definedName>
    <definedName name="Joueur_2">Inscrits!$B$3</definedName>
    <definedName name="Joueur_20">Inscrits!#REF!</definedName>
    <definedName name="Joueur_21">Inscrits!#REF!</definedName>
    <definedName name="Joueur_22">Inscrits!#REF!</definedName>
    <definedName name="Joueur_23">Inscrits!#REF!</definedName>
    <definedName name="Joueur_24">Inscrits!#REF!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Inscrits!#REF!</definedName>
    <definedName name="Joueur_9">Inscrits!#REF!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Accueil!$A$1:$A$10</definedName>
    <definedName name="NB_Parties_Demi">Accueil!$A$1:$A$10</definedName>
    <definedName name="NB_Parties_Final">Accueil!$A$1:$A$10</definedName>
    <definedName name="NB_Parties_Poules">Accueil!$A$1:$A$8</definedName>
    <definedName name="NB_Parties_Poules_Perdant">Accueil!$A$1:$A$10</definedName>
    <definedName name="NB_Parties_Quart">Accueil!$A$1:$A$10</definedName>
    <definedName name="Nb_R2">Accueil!$G$12</definedName>
    <definedName name="Nb_R3">Accueil!$J$6</definedName>
    <definedName name="Nom_fich_licenciés">Accueil!$D$25</definedName>
    <definedName name="Num_tournoi">Classement!#REF!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5">Classement!$A$1:$M$9</definedName>
    <definedName name="_xlnm.Print_Area" localSheetId="4">Final!$A$1:$S$27</definedName>
    <definedName name="_xlnm.Print_Area" localSheetId="2">Inscrits!$A$1:$H$8</definedName>
    <definedName name="_xlnm.Print_Area" localSheetId="0">Points!$A$1:$D$12</definedName>
  </definedNames>
  <calcPr calcId="152511"/>
</workbook>
</file>

<file path=xl/calcChain.xml><?xml version="1.0" encoding="utf-8"?>
<calcChain xmlns="http://schemas.openxmlformats.org/spreadsheetml/2006/main">
  <c r="B2" i="3" l="1"/>
  <c r="B4" i="3"/>
  <c r="B3" i="3"/>
  <c r="B7" i="3"/>
  <c r="B6" i="3"/>
  <c r="B8" i="3"/>
  <c r="B9" i="3"/>
  <c r="B5" i="3"/>
  <c r="D2" i="3"/>
  <c r="D4" i="3"/>
  <c r="D3" i="3"/>
  <c r="D7" i="3"/>
  <c r="D6" i="3"/>
  <c r="D8" i="3"/>
  <c r="D9" i="3"/>
  <c r="D5" i="3"/>
  <c r="M3" i="13" l="1"/>
  <c r="AB4" i="13" s="1"/>
  <c r="N3" i="13"/>
  <c r="J4" i="13"/>
  <c r="K4" i="13"/>
  <c r="Q4" i="13"/>
  <c r="R4" i="13"/>
  <c r="M5" i="13"/>
  <c r="AB5" i="13" s="1"/>
  <c r="AD5" i="13" s="1"/>
  <c r="N5" i="13"/>
  <c r="F6" i="13"/>
  <c r="Z7" i="13" s="1"/>
  <c r="AR16" i="13" s="1"/>
  <c r="G6" i="13"/>
  <c r="U6" i="13"/>
  <c r="J6" i="2" s="1"/>
  <c r="V4" i="2" s="1"/>
  <c r="V6" i="13"/>
  <c r="K6" i="2" s="1"/>
  <c r="M7" i="13"/>
  <c r="AB6" i="13" s="1"/>
  <c r="N7" i="13"/>
  <c r="B8" i="13"/>
  <c r="Z5" i="13" s="1"/>
  <c r="AR6" i="13" s="1"/>
  <c r="C8" i="13"/>
  <c r="K12" i="2" s="1"/>
  <c r="J8" i="13"/>
  <c r="K8" i="13"/>
  <c r="Q8" i="13"/>
  <c r="R8" i="13"/>
  <c r="M9" i="13"/>
  <c r="AB7" i="13" s="1"/>
  <c r="N9" i="13"/>
  <c r="F10" i="13"/>
  <c r="G10" i="13"/>
  <c r="M13" i="13"/>
  <c r="AB14" i="13" s="1"/>
  <c r="N13" i="13"/>
  <c r="J14" i="13"/>
  <c r="K14" i="13"/>
  <c r="Q14" i="13"/>
  <c r="R14" i="13"/>
  <c r="M15" i="13"/>
  <c r="AB15" i="13" s="1"/>
  <c r="N15" i="13"/>
  <c r="F16" i="13"/>
  <c r="Z17" i="13" s="1"/>
  <c r="AR17" i="13" s="1"/>
  <c r="G16" i="13"/>
  <c r="U16" i="13"/>
  <c r="Z14" i="13" s="1"/>
  <c r="AR5" i="13" s="1"/>
  <c r="V16" i="13"/>
  <c r="K18" i="2" s="1"/>
  <c r="M17" i="13"/>
  <c r="AB16" i="13" s="1"/>
  <c r="N17" i="13"/>
  <c r="B18" i="13"/>
  <c r="Z15" i="13" s="1"/>
  <c r="AR7" i="13" s="1"/>
  <c r="C18" i="13"/>
  <c r="K24" i="2" s="1"/>
  <c r="J18" i="13"/>
  <c r="K18" i="13"/>
  <c r="Q18" i="13"/>
  <c r="R18" i="13"/>
  <c r="M19" i="13"/>
  <c r="AB17" i="13" s="1"/>
  <c r="N19" i="13"/>
  <c r="F20" i="13"/>
  <c r="G20" i="13"/>
  <c r="J21" i="13"/>
  <c r="F2" i="7"/>
  <c r="K2" i="7"/>
  <c r="F3" i="7"/>
  <c r="K3" i="7"/>
  <c r="F4" i="7"/>
  <c r="K4" i="7"/>
  <c r="F5" i="7"/>
  <c r="K5" i="7"/>
  <c r="F6" i="7"/>
  <c r="K6" i="7"/>
  <c r="F7" i="7"/>
  <c r="K7" i="7"/>
  <c r="F8" i="7"/>
  <c r="K8" i="7"/>
  <c r="F9" i="7"/>
  <c r="K9" i="7"/>
  <c r="B2" i="2"/>
  <c r="F2" i="2"/>
  <c r="J2" i="2"/>
  <c r="N2" i="2"/>
  <c r="Y4" i="2"/>
  <c r="AF4" i="2"/>
  <c r="AF5" i="2"/>
  <c r="AF6" i="2"/>
  <c r="AF7" i="2"/>
  <c r="AF8" i="2"/>
  <c r="N9" i="2"/>
  <c r="O9" i="2"/>
  <c r="AF9" i="2"/>
  <c r="Y10" i="2"/>
  <c r="AF10" i="2"/>
  <c r="AF11" i="2"/>
  <c r="Y13" i="2"/>
  <c r="R15" i="2"/>
  <c r="D2" i="7" s="1"/>
  <c r="S15" i="2"/>
  <c r="Y19" i="2"/>
  <c r="N21" i="2"/>
  <c r="D3" i="7" s="1"/>
  <c r="O21" i="2"/>
  <c r="J18" i="2" l="1"/>
  <c r="V13" i="2" s="1"/>
  <c r="J12" i="2"/>
  <c r="D4" i="7" s="1"/>
  <c r="H4" i="7" s="1"/>
  <c r="AD17" i="13"/>
  <c r="AJ17" i="13"/>
  <c r="AD15" i="13"/>
  <c r="AF15" i="13"/>
  <c r="AC4" i="13"/>
  <c r="AF4" i="13"/>
  <c r="AE4" i="13"/>
  <c r="AC14" i="13"/>
  <c r="AE14" i="13"/>
  <c r="AF14" i="13"/>
  <c r="AD14" i="13"/>
  <c r="AD7" i="13"/>
  <c r="AJ7" i="13"/>
  <c r="AF17" i="13"/>
  <c r="J24" i="2"/>
  <c r="D5" i="7" s="1"/>
  <c r="I5" i="7" s="1"/>
  <c r="AG14" i="13"/>
  <c r="AK14" i="13"/>
  <c r="AF7" i="13"/>
  <c r="Z4" i="13"/>
  <c r="AR4" i="13" s="1"/>
  <c r="AC4" i="2" s="1"/>
  <c r="Z13" i="2"/>
  <c r="AA13" i="2" s="1"/>
  <c r="AF5" i="13"/>
  <c r="AS7" i="13"/>
  <c r="AD7" i="2" s="1"/>
  <c r="AC7" i="2"/>
  <c r="AC16" i="13"/>
  <c r="AG16" i="13"/>
  <c r="AK16" i="13"/>
  <c r="AD16" i="13"/>
  <c r="AH16" i="13"/>
  <c r="AL16" i="13"/>
  <c r="AE16" i="13"/>
  <c r="AI16" i="13"/>
  <c r="AF16" i="13"/>
  <c r="AJ16" i="13"/>
  <c r="AS17" i="13"/>
  <c r="AD11" i="2" s="1"/>
  <c r="D8" i="7"/>
  <c r="AC11" i="2"/>
  <c r="V23" i="2"/>
  <c r="AS5" i="13"/>
  <c r="AD5" i="2" s="1"/>
  <c r="AC5" i="2"/>
  <c r="AC6" i="2"/>
  <c r="AS6" i="13"/>
  <c r="AD6" i="2" s="1"/>
  <c r="AC6" i="13"/>
  <c r="AG6" i="13"/>
  <c r="AK6" i="13"/>
  <c r="AD6" i="13"/>
  <c r="AH6" i="13"/>
  <c r="AL6" i="13"/>
  <c r="AE6" i="13"/>
  <c r="AI6" i="13"/>
  <c r="AF6" i="13"/>
  <c r="AJ6" i="13"/>
  <c r="D9" i="7"/>
  <c r="V22" i="2"/>
  <c r="AS16" i="13"/>
  <c r="AD10" i="2" s="1"/>
  <c r="AC10" i="2"/>
  <c r="AS4" i="13"/>
  <c r="AD4" i="2" s="1"/>
  <c r="H3" i="7"/>
  <c r="I3" i="7"/>
  <c r="J3" i="7"/>
  <c r="J2" i="7"/>
  <c r="H2" i="7"/>
  <c r="I2" i="7"/>
  <c r="Z4" i="2"/>
  <c r="AA4" i="2" s="1"/>
  <c r="AK17" i="13"/>
  <c r="AG17" i="13"/>
  <c r="AC17" i="13"/>
  <c r="AK15" i="13"/>
  <c r="AG15" i="13"/>
  <c r="AC15" i="13"/>
  <c r="AJ14" i="13"/>
  <c r="AK7" i="13"/>
  <c r="AG7" i="13"/>
  <c r="AC7" i="13"/>
  <c r="AK5" i="13"/>
  <c r="AG5" i="13"/>
  <c r="AC5" i="13"/>
  <c r="AJ4" i="13"/>
  <c r="Z16" i="13"/>
  <c r="AR15" i="13" s="1"/>
  <c r="AJ15" i="13"/>
  <c r="AI14" i="13"/>
  <c r="Z6" i="13"/>
  <c r="AR14" i="13" s="1"/>
  <c r="AJ5" i="13"/>
  <c r="AI4" i="13"/>
  <c r="AI17" i="13"/>
  <c r="AE17" i="13"/>
  <c r="AI15" i="13"/>
  <c r="AE15" i="13"/>
  <c r="AL14" i="13"/>
  <c r="AH14" i="13"/>
  <c r="AI7" i="13"/>
  <c r="AE7" i="13"/>
  <c r="AI5" i="13"/>
  <c r="AE5" i="13"/>
  <c r="AL4" i="13"/>
  <c r="AH4" i="13"/>
  <c r="AD4" i="13"/>
  <c r="AL17" i="13"/>
  <c r="AH17" i="13"/>
  <c r="AL15" i="13"/>
  <c r="AH15" i="13"/>
  <c r="AL7" i="13"/>
  <c r="AH7" i="13"/>
  <c r="AL5" i="13"/>
  <c r="AH5" i="13"/>
  <c r="AK4" i="13"/>
  <c r="AG4" i="13"/>
  <c r="J4" i="7" l="1"/>
  <c r="I4" i="7"/>
  <c r="V10" i="2"/>
  <c r="Z10" i="2" s="1"/>
  <c r="AA10" i="2" s="1"/>
  <c r="AM4" i="13"/>
  <c r="AN17" i="13"/>
  <c r="AN7" i="13"/>
  <c r="AN14" i="13"/>
  <c r="V19" i="2"/>
  <c r="H5" i="7"/>
  <c r="AM14" i="13"/>
  <c r="AN5" i="13"/>
  <c r="AN15" i="13"/>
  <c r="J5" i="7"/>
  <c r="AN16" i="13"/>
  <c r="AM5" i="13"/>
  <c r="AM6" i="13"/>
  <c r="AN4" i="13"/>
  <c r="AN6" i="13"/>
  <c r="AM16" i="13"/>
  <c r="V21" i="2"/>
  <c r="AS15" i="13"/>
  <c r="AD9" i="2" s="1"/>
  <c r="AC9" i="2"/>
  <c r="D7" i="7"/>
  <c r="AM17" i="13"/>
  <c r="I9" i="7"/>
  <c r="J9" i="7"/>
  <c r="H9" i="7"/>
  <c r="H8" i="7"/>
  <c r="I8" i="7"/>
  <c r="J8" i="7"/>
  <c r="AC8" i="2"/>
  <c r="V20" i="2"/>
  <c r="AS14" i="13"/>
  <c r="AD8" i="2" s="1"/>
  <c r="D6" i="7"/>
  <c r="AM7" i="13"/>
  <c r="AM15" i="13"/>
  <c r="AO4" i="13" l="1"/>
  <c r="AO17" i="13"/>
  <c r="AO7" i="13"/>
  <c r="AG6" i="2"/>
  <c r="AO16" i="13"/>
  <c r="AO14" i="13"/>
  <c r="AH7" i="2"/>
  <c r="AG10" i="2"/>
  <c r="AG9" i="2"/>
  <c r="Z19" i="2"/>
  <c r="AA19" i="2" s="1"/>
  <c r="AH9" i="2"/>
  <c r="AH8" i="2"/>
  <c r="AH11" i="2"/>
  <c r="AH6" i="2"/>
  <c r="AH5" i="2"/>
  <c r="AG7" i="2"/>
  <c r="AG11" i="2"/>
  <c r="AI11" i="2" s="1"/>
  <c r="AG8" i="2"/>
  <c r="AG4" i="2"/>
  <c r="AG5" i="2"/>
  <c r="AO15" i="13"/>
  <c r="AH4" i="2"/>
  <c r="AH10" i="2"/>
  <c r="AO5" i="13"/>
  <c r="J6" i="7"/>
  <c r="G6" i="7"/>
  <c r="H6" i="7"/>
  <c r="I6" i="7"/>
  <c r="AO6" i="13"/>
  <c r="G7" i="7"/>
  <c r="H7" i="7"/>
  <c r="I7" i="7"/>
  <c r="J7" i="7"/>
  <c r="G4" i="7"/>
  <c r="G2" i="7"/>
  <c r="G3" i="7"/>
  <c r="G5" i="7"/>
  <c r="AI7" i="2" l="1"/>
  <c r="AI4" i="2"/>
  <c r="G8" i="7" s="1"/>
  <c r="AI8" i="2"/>
  <c r="AI6" i="2"/>
  <c r="AI5" i="2"/>
  <c r="G9" i="7" s="1"/>
  <c r="AI9" i="2"/>
  <c r="AI10" i="2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C3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 shape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<sst xmlns="http://schemas.openxmlformats.org/spreadsheetml/2006/main" count="3142" uniqueCount="2156">
  <si>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</si>
  <si>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</si>
  <si>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</si>
  <si>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</si>
  <si>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</si>
  <si>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</si>
  <si>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</si>
  <si>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</si>
  <si>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</si>
  <si>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</si>
  <si>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</si>
  <si>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</si>
  <si>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</si>
  <si>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</si>
  <si>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</si>
  <si>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</si>
  <si>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</si>
  <si>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</si>
  <si>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</si>
  <si>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</si>
  <si>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</si>
  <si>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</si>
  <si>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</si>
  <si>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</si>
  <si>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</si>
  <si>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</si>
  <si>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</si>
  <si>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</si>
  <si>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</si>
  <si>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</si>
  <si>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</si>
  <si>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</si>
  <si>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</si>
  <si>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</si>
  <si>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</si>
  <si>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</si>
  <si>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</si>
  <si>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</si>
  <si>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</si>
  <si>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LIGUE</t>
  </si>
  <si>
    <t>TOURNOI</t>
  </si>
  <si>
    <t>DIVISION</t>
  </si>
  <si>
    <t>NB JOUEURS</t>
  </si>
  <si>
    <t>R1</t>
  </si>
  <si>
    <t>R2</t>
  </si>
  <si>
    <t>R3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</si>
  <si>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</si>
  <si>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</si>
  <si>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</si>
  <si>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</si>
  <si>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</si>
  <si>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</si>
  <si>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</si>
  <si>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</si>
  <si>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</si>
  <si>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S</t>
  </si>
  <si>
    <t>T</t>
  </si>
  <si>
    <t>A</t>
  </si>
  <si>
    <t>B</t>
  </si>
  <si>
    <t>Club</t>
  </si>
  <si>
    <t>Ville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</si>
  <si>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</si>
  <si>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</si>
  <si>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</si>
  <si>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</si>
  <si>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</si>
  <si>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</si>
  <si>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</si>
  <si>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1/2 de finale</t>
  </si>
  <si>
    <t>Nb Parties Gagnantes
en Finale</t>
  </si>
  <si>
    <t>MATCHS EN 3 PARTIES GAGNANTES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</si>
  <si>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</si>
  <si>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</si>
  <si>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</si>
  <si>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</si>
  <si>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</si>
  <si>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</si>
  <si>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</si>
  <si>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</si>
  <si>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</si>
  <si>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</si>
  <si>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</si>
  <si>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</si>
  <si>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</si>
  <si>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</si>
  <si>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</si>
  <si>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</si>
  <si>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</si>
  <si>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</si>
  <si>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</si>
  <si>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</si>
  <si>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</si>
  <si>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</si>
  <si>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</si>
  <si>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-</t>
  </si>
  <si>
    <t>Auvergne-Rhône-Alpes</t>
  </si>
  <si>
    <t>Nb Parties Gagnantes
en 1/8 de finale</t>
  </si>
  <si>
    <t>Nb Parties Gagnantes
en 1/4 de finale</t>
  </si>
  <si>
    <t>COMITE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</si>
  <si>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</si>
  <si>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</si>
  <si>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</si>
  <si>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</si>
  <si>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</si>
  <si>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</si>
  <si>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</si>
  <si>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</si>
  <si>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</si>
  <si>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</si>
  <si>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</si>
  <si>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</si>
  <si>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2018/2019</t>
  </si>
  <si>
    <t>2019/2020</t>
  </si>
  <si>
    <t>2020/2021</t>
  </si>
  <si>
    <t>2021/2022</t>
  </si>
  <si>
    <t>Veyre Monton</t>
  </si>
  <si>
    <t>Vulcain 8 pool</t>
  </si>
  <si>
    <t>Billard Club Pontois</t>
  </si>
  <si>
    <t>Club Chamberien de Billard</t>
  </si>
  <si>
    <t>Billard Club de Bourg en Bresse</t>
  </si>
  <si>
    <t>Academie de Billard de la Valserine</t>
  </si>
  <si>
    <t>Billard Club de Clarafont-Arcine</t>
  </si>
  <si>
    <t>Billard Club 8 Pool Evian</t>
  </si>
  <si>
    <t>Blackball Billard Club Bésayes 26</t>
  </si>
  <si>
    <t>Le Blackball Marsannais</t>
  </si>
  <si>
    <t>Les Squales</t>
  </si>
  <si>
    <t>Night Billard Club</t>
  </si>
  <si>
    <t>Association du lake Pub 74</t>
  </si>
  <si>
    <t>Eight's Pool Game</t>
  </si>
  <si>
    <t>Billard Club Lyonnais 8 Pool</t>
  </si>
  <si>
    <t>Devil's Pool Club</t>
  </si>
  <si>
    <t>Blackball Culozien</t>
  </si>
  <si>
    <t>CLERMONT FERRAND</t>
  </si>
  <si>
    <t>AURILLAC</t>
  </si>
  <si>
    <t>PONT de CHERUY</t>
  </si>
  <si>
    <t>CHAMBERY</t>
  </si>
  <si>
    <t>BOURG EN BRESSE</t>
  </si>
  <si>
    <t>BELLEGARDE SUR VALSERINE</t>
  </si>
  <si>
    <t>CLARAFONT-ARCINE</t>
  </si>
  <si>
    <t>EVIAN les BAINS</t>
  </si>
  <si>
    <t>BESAYES</t>
  </si>
  <si>
    <t>MARSANNE</t>
  </si>
  <si>
    <t>BOURG LES VALENCE</t>
  </si>
  <si>
    <t>BEAUREGARD</t>
  </si>
  <si>
    <t xml:space="preserve"> SEVRIER</t>
  </si>
  <si>
    <t>NYONS</t>
  </si>
  <si>
    <t>LYON</t>
  </si>
  <si>
    <t>Nom Prenom</t>
  </si>
  <si>
    <t>Nom Club</t>
  </si>
  <si>
    <t>010669J</t>
  </si>
  <si>
    <t>GUIHEUX DENIS</t>
  </si>
  <si>
    <t>BILLARD CLUB GRENOBLOIS</t>
  </si>
  <si>
    <t>010957L</t>
  </si>
  <si>
    <t>CONTAMINE ALAIN</t>
  </si>
  <si>
    <t>BILLARD CLUB MONTLUCONNAIS</t>
  </si>
  <si>
    <t>010959N</t>
  </si>
  <si>
    <t>DESPREZ SERGE</t>
  </si>
  <si>
    <t>010960O</t>
  </si>
  <si>
    <t>MIDROUILLET PATRICK</t>
  </si>
  <si>
    <t>010978G</t>
  </si>
  <si>
    <t>VIGILI GINO</t>
  </si>
  <si>
    <t>B.S.CLERMONTOIS</t>
  </si>
  <si>
    <t>010984M</t>
  </si>
  <si>
    <t>LEFEBVRE SERGE</t>
  </si>
  <si>
    <t>BILLARD CLUB MOULINS</t>
  </si>
  <si>
    <t>010991T</t>
  </si>
  <si>
    <t>PICANDET RENE</t>
  </si>
  <si>
    <t>BILLARD CLUB ST ELOY</t>
  </si>
  <si>
    <t>011005H</t>
  </si>
  <si>
    <t>ROESCH PHILIPPE</t>
  </si>
  <si>
    <t>011016S</t>
  </si>
  <si>
    <t>SANCHEZ CHRISTIAN</t>
  </si>
  <si>
    <t>BILLARD CLUB VICHY</t>
  </si>
  <si>
    <t>011026C</t>
  </si>
  <si>
    <t>DIDIER JEAN PAUL</t>
  </si>
  <si>
    <t>011036M</t>
  </si>
  <si>
    <t>CAILLAT ANDRE</t>
  </si>
  <si>
    <t>011049Z</t>
  </si>
  <si>
    <t>MOINE ROBERT</t>
  </si>
  <si>
    <t>011051B</t>
  </si>
  <si>
    <t>PACE MICHEL</t>
  </si>
  <si>
    <t>011061L</t>
  </si>
  <si>
    <t>PONTRUCHER PIERRE RICHARD</t>
  </si>
  <si>
    <t>011067R</t>
  </si>
  <si>
    <t>LACOMBE JEAN MARIE</t>
  </si>
  <si>
    <t>011105D</t>
  </si>
  <si>
    <t>BOUDAILLIER PIERRE</t>
  </si>
  <si>
    <t>011120S</t>
  </si>
  <si>
    <t>SIVADE GERARD</t>
  </si>
  <si>
    <t>AMIC.SPOR.MONTMARAULTOISE BILLARD</t>
  </si>
  <si>
    <t>011128A</t>
  </si>
  <si>
    <t>FERNANDEZ JOSE</t>
  </si>
  <si>
    <t>011908A</t>
  </si>
  <si>
    <t>CAMBERLIN ERIC</t>
  </si>
  <si>
    <t>ACADEMIE DE BILLARD DE CHASSIEU</t>
  </si>
  <si>
    <t>012828K</t>
  </si>
  <si>
    <t>COHEN STEPHAN</t>
  </si>
  <si>
    <t>BILLARD CLUB 109</t>
  </si>
  <si>
    <t>012951D</t>
  </si>
  <si>
    <t>DEPOND DOMINIQUE</t>
  </si>
  <si>
    <t>CERCLE DES CHEFS D ATELIER</t>
  </si>
  <si>
    <t>013137H</t>
  </si>
  <si>
    <t>FONGARNAND DIDIER</t>
  </si>
  <si>
    <t>013178W</t>
  </si>
  <si>
    <t>GALLAND GREGORY</t>
  </si>
  <si>
    <t>ACADEMIE BILLARD OUEST LYONNAIS</t>
  </si>
  <si>
    <t>013745R</t>
  </si>
  <si>
    <t>MILLET RAYMOND</t>
  </si>
  <si>
    <t>BILLARD CLUB ROMANAIS PEAGEOIS</t>
  </si>
  <si>
    <t>013791L</t>
  </si>
  <si>
    <t>MORNIE LAURENT</t>
  </si>
  <si>
    <t>VALENCE BILLARD CLUB</t>
  </si>
  <si>
    <t>014638A</t>
  </si>
  <si>
    <t>BLETON CLAUDE</t>
  </si>
  <si>
    <t>014960K</t>
  </si>
  <si>
    <t>MATHIEU YANNIC</t>
  </si>
  <si>
    <t>015119N</t>
  </si>
  <si>
    <t>PONCET FRANCIS</t>
  </si>
  <si>
    <t>BILLARD CLUB PONTOIS</t>
  </si>
  <si>
    <t>015357R</t>
  </si>
  <si>
    <t>SAVOLDELLI RENE</t>
  </si>
  <si>
    <t>BILLARD CLUB SAINT ROMANAIS</t>
  </si>
  <si>
    <t>015524C</t>
  </si>
  <si>
    <t>FLORIAN DENIS</t>
  </si>
  <si>
    <t>CLUB DE BILLARD MONTBRISONNAIS</t>
  </si>
  <si>
    <t>015717N</t>
  </si>
  <si>
    <t>ICARD ANDRE</t>
  </si>
  <si>
    <t>015727X</t>
  </si>
  <si>
    <t>BROCHAND PATRICK</t>
  </si>
  <si>
    <t>015728Y</t>
  </si>
  <si>
    <t>CHALAND JEAN</t>
  </si>
  <si>
    <t>015730A</t>
  </si>
  <si>
    <t>DANANCIER DOMINIQUE</t>
  </si>
  <si>
    <t>015731B</t>
  </si>
  <si>
    <t>GRANJON CHRISTIAN</t>
  </si>
  <si>
    <t>015732C</t>
  </si>
  <si>
    <t>LACROIX DANIEL</t>
  </si>
  <si>
    <t>015733D</t>
  </si>
  <si>
    <t>LAVAUD JEAN MICHEL</t>
  </si>
  <si>
    <t>015735F</t>
  </si>
  <si>
    <t>MEVEL HERVE</t>
  </si>
  <si>
    <t>015737H</t>
  </si>
  <si>
    <t>VARLOT HENRI</t>
  </si>
  <si>
    <t>015743N</t>
  </si>
  <si>
    <t>DORIER ALAIN</t>
  </si>
  <si>
    <t>015748S</t>
  </si>
  <si>
    <t>CABANES PHILIPPE</t>
  </si>
  <si>
    <t>015758C</t>
  </si>
  <si>
    <t>DALLOYEAU CHRISTIAN</t>
  </si>
  <si>
    <t>BILLARD STELLA THONON</t>
  </si>
  <si>
    <t>015760E</t>
  </si>
  <si>
    <t>GALLO MICHEL</t>
  </si>
  <si>
    <t>015761F</t>
  </si>
  <si>
    <t>LAURETTA JOSEPH</t>
  </si>
  <si>
    <t>015771P</t>
  </si>
  <si>
    <t>DECROUX BERNARD</t>
  </si>
  <si>
    <t>015777V</t>
  </si>
  <si>
    <t>ARMAND BRUNO</t>
  </si>
  <si>
    <t>015778W</t>
  </si>
  <si>
    <t>GREMAUD LAURENT</t>
  </si>
  <si>
    <t>015779X</t>
  </si>
  <si>
    <t>MOLIERE JEAN PAUL</t>
  </si>
  <si>
    <t>015787F</t>
  </si>
  <si>
    <t>BOISSOU ROBERT</t>
  </si>
  <si>
    <t>CLUB CHAMBERIEN DE BILLARD</t>
  </si>
  <si>
    <t>015796O</t>
  </si>
  <si>
    <t>BONNEFOI RICHARD</t>
  </si>
  <si>
    <t>CLUB OMNISPORTS DE SAINT FONS</t>
  </si>
  <si>
    <t>015805X</t>
  </si>
  <si>
    <t>DELANGE GUY</t>
  </si>
  <si>
    <t>BILLARD CLUB DE VILLEFRANCHE</t>
  </si>
  <si>
    <t>015813F</t>
  </si>
  <si>
    <t>CHAPEAUX EMILE</t>
  </si>
  <si>
    <t>015815H</t>
  </si>
  <si>
    <t>HELIN ALAIN</t>
  </si>
  <si>
    <t>015816I</t>
  </si>
  <si>
    <t>MEUNIER MARC</t>
  </si>
  <si>
    <t>015824Q</t>
  </si>
  <si>
    <t>VIDON GERARD</t>
  </si>
  <si>
    <t>GROUPE SPORTIF LUGDUNUM</t>
  </si>
  <si>
    <t>015826S</t>
  </si>
  <si>
    <t>BATAILLE RAYMOND</t>
  </si>
  <si>
    <t>015832Y</t>
  </si>
  <si>
    <t>SAILLANT PHILIPPE</t>
  </si>
  <si>
    <t>015837D</t>
  </si>
  <si>
    <t>DUBUISSON PHILIPPE</t>
  </si>
  <si>
    <t>015843J</t>
  </si>
  <si>
    <t>BOTTON JACKY</t>
  </si>
  <si>
    <t>015851R</t>
  </si>
  <si>
    <t>MUZEAU PATRICK</t>
  </si>
  <si>
    <t>015854U</t>
  </si>
  <si>
    <t>TATIER ERIC</t>
  </si>
  <si>
    <t>015869J</t>
  </si>
  <si>
    <t>BAIZET CHRISTIAN</t>
  </si>
  <si>
    <t>015873N</t>
  </si>
  <si>
    <t>ABOUAF DANIEL</t>
  </si>
  <si>
    <t>015878S</t>
  </si>
  <si>
    <t>JARDIN GERARD</t>
  </si>
  <si>
    <t>BILLARD CLUB AIXOIS</t>
  </si>
  <si>
    <t>015879T</t>
  </si>
  <si>
    <t>RIONDEL RENE</t>
  </si>
  <si>
    <t>015881V</t>
  </si>
  <si>
    <t>AURAND LOUIS</t>
  </si>
  <si>
    <t>015888C</t>
  </si>
  <si>
    <t>COEURET JACQUES</t>
  </si>
  <si>
    <t>A.B. DE BOURGOIN-JALLIEU</t>
  </si>
  <si>
    <t>015895J</t>
  </si>
  <si>
    <t>PLUVINAGE JEAN CLAUDE</t>
  </si>
  <si>
    <t>015900O</t>
  </si>
  <si>
    <t>BERRUYER ROGER</t>
  </si>
  <si>
    <t>015903R</t>
  </si>
  <si>
    <t>COLLET BERNARD</t>
  </si>
  <si>
    <t>015912A</t>
  </si>
  <si>
    <t>GASS MICHEL</t>
  </si>
  <si>
    <t>015919H</t>
  </si>
  <si>
    <t>VERNET DANIEL</t>
  </si>
  <si>
    <t>015924M</t>
  </si>
  <si>
    <t>SANTI SERGE</t>
  </si>
  <si>
    <t>015926O</t>
  </si>
  <si>
    <t>HEBERT ALAIN</t>
  </si>
  <si>
    <t>015934W</t>
  </si>
  <si>
    <t>GASS JEAN LOUIS</t>
  </si>
  <si>
    <t>015936Y</t>
  </si>
  <si>
    <t>PERES CLAUDE</t>
  </si>
  <si>
    <t>BILLARD CLUB DE SAINT-GALMIER</t>
  </si>
  <si>
    <t>015939B</t>
  </si>
  <si>
    <t>DESRAYAUD CHRISTOPHE</t>
  </si>
  <si>
    <t>015944G</t>
  </si>
  <si>
    <t>PRUVOST JEAN LOUIS</t>
  </si>
  <si>
    <t>015956S</t>
  </si>
  <si>
    <t>PALOMBO ENZO</t>
  </si>
  <si>
    <t>015957T</t>
  </si>
  <si>
    <t>LAURENT JEAN LUC</t>
  </si>
  <si>
    <t>015959V</t>
  </si>
  <si>
    <t>BERTHELIER PATRICK</t>
  </si>
  <si>
    <t>LE TAPIS VERT ROANNAIS</t>
  </si>
  <si>
    <t>015966C</t>
  </si>
  <si>
    <t>SOLA ALBERT</t>
  </si>
  <si>
    <t>015983T</t>
  </si>
  <si>
    <t>CARNAT ROBERT</t>
  </si>
  <si>
    <t>015992C</t>
  </si>
  <si>
    <t>DUPLOMB GUY</t>
  </si>
  <si>
    <t>016015Z</t>
  </si>
  <si>
    <t>AUDONNET JEREMY</t>
  </si>
  <si>
    <t>AMICALE LAIQUE RICAMARIE</t>
  </si>
  <si>
    <t>016020E</t>
  </si>
  <si>
    <t>FAIDIT SERGE</t>
  </si>
  <si>
    <t>016044C</t>
  </si>
  <si>
    <t>DIAZ JEAN LOUIS</t>
  </si>
  <si>
    <t>016050I</t>
  </si>
  <si>
    <t>LORON LOUIS</t>
  </si>
  <si>
    <t>ACAD. DE BILLARD DE SAINT-ETIENNE</t>
  </si>
  <si>
    <t>016053L</t>
  </si>
  <si>
    <t>VALLAT DANIEL</t>
  </si>
  <si>
    <t>016054M</t>
  </si>
  <si>
    <t>CHAUSSAT JEAN MARC</t>
  </si>
  <si>
    <t>016056O</t>
  </si>
  <si>
    <t>BOURGEOIS GERARD</t>
  </si>
  <si>
    <t>016058Q</t>
  </si>
  <si>
    <t>SOURBE HENRI</t>
  </si>
  <si>
    <t>016064W</t>
  </si>
  <si>
    <t>FAVIER MICHEL</t>
  </si>
  <si>
    <t>LA CARAMBOLE LISSILOISE</t>
  </si>
  <si>
    <t>016070C</t>
  </si>
  <si>
    <t>FLEURY MICHEL</t>
  </si>
  <si>
    <t>016073F</t>
  </si>
  <si>
    <t>BERTHOLON GERARD</t>
  </si>
  <si>
    <t>016075H</t>
  </si>
  <si>
    <t>PETIT RENE</t>
  </si>
  <si>
    <t>016085R</t>
  </si>
  <si>
    <t>BAUP PASCAL</t>
  </si>
  <si>
    <t>ACADEMIE ANNECIENNE DE BILLARD</t>
  </si>
  <si>
    <t>016108O</t>
  </si>
  <si>
    <t>FERRE JEAN PAUL</t>
  </si>
  <si>
    <t>016109P</t>
  </si>
  <si>
    <t>MONTEL MAURICE</t>
  </si>
  <si>
    <t>016111R</t>
  </si>
  <si>
    <t>BORY PHILIPPE</t>
  </si>
  <si>
    <t>016132M</t>
  </si>
  <si>
    <t>DESSERT STEPHANE</t>
  </si>
  <si>
    <t>016143X</t>
  </si>
  <si>
    <t>AUGAGNEUR JEAN PAUL</t>
  </si>
  <si>
    <t>ASS. SPORTIVE MUNICIPALE ST ETIENNE</t>
  </si>
  <si>
    <t>016150E</t>
  </si>
  <si>
    <t>VINCENT RENE</t>
  </si>
  <si>
    <t>016153H</t>
  </si>
  <si>
    <t>VERSCHOORIS BRUNO</t>
  </si>
  <si>
    <t>016154I</t>
  </si>
  <si>
    <t>CORNET ROGER</t>
  </si>
  <si>
    <t>016157L</t>
  </si>
  <si>
    <t>MASSON JOEL</t>
  </si>
  <si>
    <t>016161P</t>
  </si>
  <si>
    <t>JULLIAT VINCENT</t>
  </si>
  <si>
    <t>AMICALE BILLARD CLUB DE DAVEZIEUX</t>
  </si>
  <si>
    <t>016165T</t>
  </si>
  <si>
    <t>CUNY ALAIN</t>
  </si>
  <si>
    <t>016166U</t>
  </si>
  <si>
    <t>FAURE COMTE HENRI</t>
  </si>
  <si>
    <t>016168W</t>
  </si>
  <si>
    <t>MOUNIER ARMAND</t>
  </si>
  <si>
    <t>016181J</t>
  </si>
  <si>
    <t>ECHASSOUX PAUL</t>
  </si>
  <si>
    <t>016183L</t>
  </si>
  <si>
    <t>MARCON ETIENNE</t>
  </si>
  <si>
    <t>016189R</t>
  </si>
  <si>
    <t>DRIOT JACKY</t>
  </si>
  <si>
    <t>016194W</t>
  </si>
  <si>
    <t>DAVID PATRICK</t>
  </si>
  <si>
    <t>016202E</t>
  </si>
  <si>
    <t>ROBERTON PIERRE</t>
  </si>
  <si>
    <t>016204G</t>
  </si>
  <si>
    <t>LABEYE JEAN PIERRE</t>
  </si>
  <si>
    <t>016205H</t>
  </si>
  <si>
    <t>MAGNIN JEAN PIERRE</t>
  </si>
  <si>
    <t>016219V</t>
  </si>
  <si>
    <t>BLONDOT YVES</t>
  </si>
  <si>
    <t>016247X</t>
  </si>
  <si>
    <t>CHADELAUD JEAN MICHEL</t>
  </si>
  <si>
    <t>BILLARD CLUB ALBERTVILLE</t>
  </si>
  <si>
    <t>016255F</t>
  </si>
  <si>
    <t>PRIVAT PAUL</t>
  </si>
  <si>
    <t>ACADEMIE DE BILLARD D AUBENAS</t>
  </si>
  <si>
    <t>016301Z</t>
  </si>
  <si>
    <t>SABOT MICHAEL</t>
  </si>
  <si>
    <t>016315N</t>
  </si>
  <si>
    <t>MARMIESSE JEAN</t>
  </si>
  <si>
    <t>016318Q</t>
  </si>
  <si>
    <t>GOUTALOY SYLVAIN</t>
  </si>
  <si>
    <t>016337J</t>
  </si>
  <si>
    <t>BORNET PHILIPPE</t>
  </si>
  <si>
    <t>016352Y</t>
  </si>
  <si>
    <t>MIKDAD ALI MOHAMMED</t>
  </si>
  <si>
    <t>016355B</t>
  </si>
  <si>
    <t>TUZZOLINO CLAUDE</t>
  </si>
  <si>
    <t>016393N</t>
  </si>
  <si>
    <t>PREBET DANIELLE</t>
  </si>
  <si>
    <t>BILLARD CLUB AMICALE CHAPELON</t>
  </si>
  <si>
    <t>016410E</t>
  </si>
  <si>
    <t>GUENET LAURENT</t>
  </si>
  <si>
    <t>016411F</t>
  </si>
  <si>
    <t>BRAYER DENIS</t>
  </si>
  <si>
    <t>016416K</t>
  </si>
  <si>
    <t>BAILLY CLAUDE</t>
  </si>
  <si>
    <t>016430Y</t>
  </si>
  <si>
    <t>SABATIER ROLAND</t>
  </si>
  <si>
    <t>016433B</t>
  </si>
  <si>
    <t>MINACORI JULIEN</t>
  </si>
  <si>
    <t>016459B</t>
  </si>
  <si>
    <t>PERROUX DENIS</t>
  </si>
  <si>
    <t>016475R</t>
  </si>
  <si>
    <t>RIBES MAURICE</t>
  </si>
  <si>
    <t>016478U</t>
  </si>
  <si>
    <t>CAMIN NORBERT</t>
  </si>
  <si>
    <t>016480W</t>
  </si>
  <si>
    <t>TOME ERIC</t>
  </si>
  <si>
    <t>016484A</t>
  </si>
  <si>
    <t>MERLE MICHEL</t>
  </si>
  <si>
    <t>016486C</t>
  </si>
  <si>
    <t>DEFOSSE MICHEL</t>
  </si>
  <si>
    <t>016488E</t>
  </si>
  <si>
    <t>BERGER CHRISTIAN</t>
  </si>
  <si>
    <t>016498O</t>
  </si>
  <si>
    <t>PREYNAT MAURICE</t>
  </si>
  <si>
    <t>017812C</t>
  </si>
  <si>
    <t>TRAGIN LAURENT</t>
  </si>
  <si>
    <t>018158K</t>
  </si>
  <si>
    <t>KNOSP THIERRY</t>
  </si>
  <si>
    <t>020465D</t>
  </si>
  <si>
    <t>ACHARD PATRICK</t>
  </si>
  <si>
    <t>ACADEMIE DE BILLARD DE HAUTE LOIRE</t>
  </si>
  <si>
    <t>021913V</t>
  </si>
  <si>
    <t>BOURHIS JEAN</t>
  </si>
  <si>
    <t>022383X</t>
  </si>
  <si>
    <t>AUBERT ROUECHE ERIC</t>
  </si>
  <si>
    <t>022457T</t>
  </si>
  <si>
    <t>VAUDAY PATRICK</t>
  </si>
  <si>
    <t>022985B</t>
  </si>
  <si>
    <t>LEGRON GILLES</t>
  </si>
  <si>
    <t>023128O</t>
  </si>
  <si>
    <t>LASOTA CLAUDE</t>
  </si>
  <si>
    <t>100009N</t>
  </si>
  <si>
    <t>BOBEE GREGORY</t>
  </si>
  <si>
    <t>100019X</t>
  </si>
  <si>
    <t>VERNEDAL LIONEL</t>
  </si>
  <si>
    <t>100834G</t>
  </si>
  <si>
    <t>CHAPATON DOMINIQUE</t>
  </si>
  <si>
    <t>100863J</t>
  </si>
  <si>
    <t>VENDITTELLI FABIO</t>
  </si>
  <si>
    <t>100867N</t>
  </si>
  <si>
    <t>BERNILLON MARCEL</t>
  </si>
  <si>
    <t>100869P</t>
  </si>
  <si>
    <t>BERTHIER DOMINIQUE</t>
  </si>
  <si>
    <t>100870Q</t>
  </si>
  <si>
    <t>GAUCHER JEAN FRANCOIS</t>
  </si>
  <si>
    <t>100873T</t>
  </si>
  <si>
    <t>FERRIOL DOMINIQUE</t>
  </si>
  <si>
    <t>100883D</t>
  </si>
  <si>
    <t>HONG LAMHONG PIERRE</t>
  </si>
  <si>
    <t>SAINT CHAMOND BILLARD CLUB</t>
  </si>
  <si>
    <t>100893N</t>
  </si>
  <si>
    <t>MERMET JACQUES</t>
  </si>
  <si>
    <t>100896Q</t>
  </si>
  <si>
    <t>ANDRE PASCAL</t>
  </si>
  <si>
    <t>BILLARD CLUB DE LA PLAINE DU FOREZ</t>
  </si>
  <si>
    <t>100899T</t>
  </si>
  <si>
    <t>TERRADE MARC</t>
  </si>
  <si>
    <t>100904Y</t>
  </si>
  <si>
    <t>CHAMONAZ VANESSA</t>
  </si>
  <si>
    <t>100915J</t>
  </si>
  <si>
    <t>BILLARD JEAN LOUIS</t>
  </si>
  <si>
    <t>100928W</t>
  </si>
  <si>
    <t>DUBART JACQUES</t>
  </si>
  <si>
    <t>LES SQUALES</t>
  </si>
  <si>
    <t>100932A</t>
  </si>
  <si>
    <t>LOBOS MALDONANO OMAR</t>
  </si>
  <si>
    <t>100936E</t>
  </si>
  <si>
    <t>POIX JEAN LUDOVIC</t>
  </si>
  <si>
    <t>100942K</t>
  </si>
  <si>
    <t>ROUX JULIEN</t>
  </si>
  <si>
    <t>100953V</t>
  </si>
  <si>
    <t>AVEDISSIAN HENRI</t>
  </si>
  <si>
    <t>100971N</t>
  </si>
  <si>
    <t>ARNAUD PHILIPPE</t>
  </si>
  <si>
    <t>100972O</t>
  </si>
  <si>
    <t>BRUYAS ANTOINE</t>
  </si>
  <si>
    <t>100973P</t>
  </si>
  <si>
    <t>BETTES JEAN LOUIS</t>
  </si>
  <si>
    <t>101010A</t>
  </si>
  <si>
    <t>PANTEL BERNARD</t>
  </si>
  <si>
    <t>101011B</t>
  </si>
  <si>
    <t>SIMON ROBERT</t>
  </si>
  <si>
    <t>101027R</t>
  </si>
  <si>
    <t>LESKOVSEK LAURENT</t>
  </si>
  <si>
    <t>LE BLACKBALL MARSANNAIS</t>
  </si>
  <si>
    <t>101029T</t>
  </si>
  <si>
    <t>MOLLE ALBAN</t>
  </si>
  <si>
    <t>101033X</t>
  </si>
  <si>
    <t>PRAL LAURENT</t>
  </si>
  <si>
    <t>VEYRE-MONTON BILLARD CLUB</t>
  </si>
  <si>
    <t>101038C</t>
  </si>
  <si>
    <t>NEBOIT OLIVIER</t>
  </si>
  <si>
    <t>101044I</t>
  </si>
  <si>
    <t>MATRAS JEAN MARIE</t>
  </si>
  <si>
    <t>101045J</t>
  </si>
  <si>
    <t>VIOSSAT DAVID</t>
  </si>
  <si>
    <t>101047L</t>
  </si>
  <si>
    <t>LATORRE ANDRE</t>
  </si>
  <si>
    <t>101056U</t>
  </si>
  <si>
    <t>TSAN SAP NHI</t>
  </si>
  <si>
    <t>BILLARD CLUB LYONNAIS 8 POOL</t>
  </si>
  <si>
    <t>101066E</t>
  </si>
  <si>
    <t>DEPRUGNEY LIONEL</t>
  </si>
  <si>
    <t>CERCLE BELLECOMBE DE LYON</t>
  </si>
  <si>
    <t>101069H</t>
  </si>
  <si>
    <t>JANOIR ERIC</t>
  </si>
  <si>
    <t>101070I</t>
  </si>
  <si>
    <t>JOUVE SAMUEL</t>
  </si>
  <si>
    <t>101079R</t>
  </si>
  <si>
    <t>TASCA ANDRE</t>
  </si>
  <si>
    <t>101427B</t>
  </si>
  <si>
    <t>LAHAYE CEDRIC</t>
  </si>
  <si>
    <t>101628U</t>
  </si>
  <si>
    <t>RUSSO MANUEL</t>
  </si>
  <si>
    <t>BILLARD CLUB DE BOURG EN BRESSE</t>
  </si>
  <si>
    <t>101757T</t>
  </si>
  <si>
    <t>DURAND MICHEL</t>
  </si>
  <si>
    <t>102280W</t>
  </si>
  <si>
    <t>PASTOR BRUNO</t>
  </si>
  <si>
    <t>BILLARD CLUB DE GAILLARD</t>
  </si>
  <si>
    <t>102689P</t>
  </si>
  <si>
    <t>JACOBY HENRIK</t>
  </si>
  <si>
    <t>ASSOCIATION DU LAKE PUB 74</t>
  </si>
  <si>
    <t>103512G</t>
  </si>
  <si>
    <t>REYNE PHILIPPE</t>
  </si>
  <si>
    <t>103610A</t>
  </si>
  <si>
    <t>MERMOZ THIERRY</t>
  </si>
  <si>
    <t>103682U</t>
  </si>
  <si>
    <t>MUSSET OLIVIER</t>
  </si>
  <si>
    <t>104537R</t>
  </si>
  <si>
    <t>FERON PATRICK</t>
  </si>
  <si>
    <t>104690O</t>
  </si>
  <si>
    <t>LESPAGNOL ERIC</t>
  </si>
  <si>
    <t>VULCAIN 8 POOL</t>
  </si>
  <si>
    <t>104708G</t>
  </si>
  <si>
    <t>CHAMPEAU CLAUDE</t>
  </si>
  <si>
    <t>104740M</t>
  </si>
  <si>
    <t>MERMOZ TONY</t>
  </si>
  <si>
    <t>104768O</t>
  </si>
  <si>
    <t>CENDRIER DAVID</t>
  </si>
  <si>
    <t>104920K</t>
  </si>
  <si>
    <t>FOURRE NICOLAS</t>
  </si>
  <si>
    <t>105671H</t>
  </si>
  <si>
    <t>DAMIER NICOLAS</t>
  </si>
  <si>
    <t>105704O</t>
  </si>
  <si>
    <t>DURET CHRISTOPHE</t>
  </si>
  <si>
    <t>105785R</t>
  </si>
  <si>
    <t>GUILBAUD JEAN CLAUDE</t>
  </si>
  <si>
    <t>BLACKBALL BILLARD CLUB BESAYES 26</t>
  </si>
  <si>
    <t>106254S</t>
  </si>
  <si>
    <t>POCINHO MARIO</t>
  </si>
  <si>
    <t>106475F</t>
  </si>
  <si>
    <t>PAQUIER CHARLES</t>
  </si>
  <si>
    <t>107037V</t>
  </si>
  <si>
    <t>TURCAN FREDERIC</t>
  </si>
  <si>
    <t>107243T</t>
  </si>
  <si>
    <t>BOUCHER JEAN CLAUDE</t>
  </si>
  <si>
    <t>107336I</t>
  </si>
  <si>
    <t>DECOMBE JEAN PIERRE</t>
  </si>
  <si>
    <t>107357D</t>
  </si>
  <si>
    <t>ROCHE GUY</t>
  </si>
  <si>
    <t>107365L</t>
  </si>
  <si>
    <t>PAPILLON FREDERIC</t>
  </si>
  <si>
    <t>107387H</t>
  </si>
  <si>
    <t>CHABRAY DANIEL</t>
  </si>
  <si>
    <t>107411F</t>
  </si>
  <si>
    <t>MASCLET ERIC</t>
  </si>
  <si>
    <t>107510A</t>
  </si>
  <si>
    <t>LECROIX FRANCIS</t>
  </si>
  <si>
    <t>107514E</t>
  </si>
  <si>
    <t>REIS COELHO FERNANDO</t>
  </si>
  <si>
    <t>107633T</t>
  </si>
  <si>
    <t>GOURDIN MICHEL</t>
  </si>
  <si>
    <t>107696E</t>
  </si>
  <si>
    <t>CORREIA MARC</t>
  </si>
  <si>
    <t>107701J</t>
  </si>
  <si>
    <t>CUCCO FREDERIC</t>
  </si>
  <si>
    <t>107702K</t>
  </si>
  <si>
    <t>RIMLINGER MARC</t>
  </si>
  <si>
    <t>107706O</t>
  </si>
  <si>
    <t>CLUZEL JACQUES</t>
  </si>
  <si>
    <t>107707P</t>
  </si>
  <si>
    <t>NICOLAS PIERRE</t>
  </si>
  <si>
    <t>107766W</t>
  </si>
  <si>
    <t>BESSON JEAN BAPTISTE</t>
  </si>
  <si>
    <t>108521X</t>
  </si>
  <si>
    <t>CASSIS MAXIME</t>
  </si>
  <si>
    <t>108606E</t>
  </si>
  <si>
    <t>VALLUIS NORBERT</t>
  </si>
  <si>
    <t>CHARLEMAGNE SNOOKER CLUB</t>
  </si>
  <si>
    <t>108968C</t>
  </si>
  <si>
    <t>DOMINGO XAVIER</t>
  </si>
  <si>
    <t>109013V</t>
  </si>
  <si>
    <t>MARKADAS TITUS</t>
  </si>
  <si>
    <t>109048E</t>
  </si>
  <si>
    <t>VERDIER JACQUES</t>
  </si>
  <si>
    <t>110008C</t>
  </si>
  <si>
    <t>SKNOEZECK YVAN</t>
  </si>
  <si>
    <t>110372C</t>
  </si>
  <si>
    <t>DEJONGHE JEAN MICHEL</t>
  </si>
  <si>
    <t>111359B</t>
  </si>
  <si>
    <t>MARTELLONI GUY</t>
  </si>
  <si>
    <t>112460K</t>
  </si>
  <si>
    <t>CADORE JEAN LUC</t>
  </si>
  <si>
    <t>112468S</t>
  </si>
  <si>
    <t>PINET FRANCOIS</t>
  </si>
  <si>
    <t>112484I</t>
  </si>
  <si>
    <t>BROC AIME</t>
  </si>
  <si>
    <t>112490O</t>
  </si>
  <si>
    <t>BLANCHARD CLAUDE</t>
  </si>
  <si>
    <t>112505D</t>
  </si>
  <si>
    <t>POUPON MICHEL</t>
  </si>
  <si>
    <t>112520S</t>
  </si>
  <si>
    <t>HONG LAMHONG ALEXANDRE</t>
  </si>
  <si>
    <t>112524W</t>
  </si>
  <si>
    <t>DUVOISIN BAPTISTE</t>
  </si>
  <si>
    <t>112529B</t>
  </si>
  <si>
    <t>VINAY MICHEL</t>
  </si>
  <si>
    <t>112591L</t>
  </si>
  <si>
    <t>MARION RENE</t>
  </si>
  <si>
    <t>112600U</t>
  </si>
  <si>
    <t>LIVEBARDON SONIA</t>
  </si>
  <si>
    <t>112619N</t>
  </si>
  <si>
    <t>BENAISSA NAIM</t>
  </si>
  <si>
    <t>112866A</t>
  </si>
  <si>
    <t>BREDA YVES</t>
  </si>
  <si>
    <t>113202Y</t>
  </si>
  <si>
    <t>ABDOULZABAR CARIME</t>
  </si>
  <si>
    <t>113208E</t>
  </si>
  <si>
    <t>DOMINICI ALBERT</t>
  </si>
  <si>
    <t>113580M</t>
  </si>
  <si>
    <t>DAGNIAUX DANIEL</t>
  </si>
  <si>
    <t>113890K</t>
  </si>
  <si>
    <t>PENDZIALEK CHRISTIAN</t>
  </si>
  <si>
    <t>114585D</t>
  </si>
  <si>
    <t>MATHIAS GERARD</t>
  </si>
  <si>
    <t>114665F</t>
  </si>
  <si>
    <t>CHEUNG LANDRY</t>
  </si>
  <si>
    <t>114964S</t>
  </si>
  <si>
    <t>RUZ SEBASTIEN</t>
  </si>
  <si>
    <t>116284M</t>
  </si>
  <si>
    <t>FLANDRIN STEPHANE</t>
  </si>
  <si>
    <t>116303F</t>
  </si>
  <si>
    <t>PATTY ALAIN</t>
  </si>
  <si>
    <t>116713Z</t>
  </si>
  <si>
    <t>THONG A LOC</t>
  </si>
  <si>
    <t>116718E</t>
  </si>
  <si>
    <t>PALETTE FABRICE</t>
  </si>
  <si>
    <t>117134E</t>
  </si>
  <si>
    <t>DEVERGNE JEAN</t>
  </si>
  <si>
    <t>117149T</t>
  </si>
  <si>
    <t>DELORME JOSEPH</t>
  </si>
  <si>
    <t>117153X</t>
  </si>
  <si>
    <t>BEAL JEAN PAUL</t>
  </si>
  <si>
    <t>117673X</t>
  </si>
  <si>
    <t>ODOUARD DANIEL</t>
  </si>
  <si>
    <t>117797R</t>
  </si>
  <si>
    <t>TAVERNA DANIEL</t>
  </si>
  <si>
    <t>117801V</t>
  </si>
  <si>
    <t>POULALIER PAUL</t>
  </si>
  <si>
    <t>119127V</t>
  </si>
  <si>
    <t>OX KOSTA</t>
  </si>
  <si>
    <t>119290C</t>
  </si>
  <si>
    <t>JACOBERGER FABIEN</t>
  </si>
  <si>
    <t>119305R</t>
  </si>
  <si>
    <t>DUBOIS GABY</t>
  </si>
  <si>
    <t>119307T</t>
  </si>
  <si>
    <t>HAYEM PATRICK</t>
  </si>
  <si>
    <t>119308U</t>
  </si>
  <si>
    <t>MITEAU MICHEL</t>
  </si>
  <si>
    <t>119728Y</t>
  </si>
  <si>
    <t>LAZEREG RADIL</t>
  </si>
  <si>
    <t>119744O</t>
  </si>
  <si>
    <t>PAPIN LAETITIA</t>
  </si>
  <si>
    <t>119746Q</t>
  </si>
  <si>
    <t>FEUILLASTRE ALAIN</t>
  </si>
  <si>
    <t>119749T</t>
  </si>
  <si>
    <t>DELHAYE THOMAS</t>
  </si>
  <si>
    <t>119751V</t>
  </si>
  <si>
    <t>SABY FREDERIC</t>
  </si>
  <si>
    <t>119753X</t>
  </si>
  <si>
    <t>ROLHION DANIEL</t>
  </si>
  <si>
    <t>119773R</t>
  </si>
  <si>
    <t>VIOT MICHEL</t>
  </si>
  <si>
    <t>120201D</t>
  </si>
  <si>
    <t>JACQUEMOND OLIVIER</t>
  </si>
  <si>
    <t>120680O</t>
  </si>
  <si>
    <t>MASSON ERIC</t>
  </si>
  <si>
    <t>121499B</t>
  </si>
  <si>
    <t>MENS THOMAS</t>
  </si>
  <si>
    <t>121509L</t>
  </si>
  <si>
    <t>RODDIER PATRICK</t>
  </si>
  <si>
    <t>121518U</t>
  </si>
  <si>
    <t>FOURNIER CLAUDIUS</t>
  </si>
  <si>
    <t>121543T</t>
  </si>
  <si>
    <t>SCHREIBER ROBERT</t>
  </si>
  <si>
    <t>122086Q</t>
  </si>
  <si>
    <t>DEROUALLIERE JEAN MARC</t>
  </si>
  <si>
    <t>122306C</t>
  </si>
  <si>
    <t>DUPRE RAMBAUD FREDERIC</t>
  </si>
  <si>
    <t>122400S</t>
  </si>
  <si>
    <t>CUBIZOLLES ALAIN</t>
  </si>
  <si>
    <t>122467H</t>
  </si>
  <si>
    <t>VENNI FABRICE</t>
  </si>
  <si>
    <t>122474O</t>
  </si>
  <si>
    <t>FORISSIER PIERRICK</t>
  </si>
  <si>
    <t>122481V</t>
  </si>
  <si>
    <t>VERYSER CLAUDE</t>
  </si>
  <si>
    <t>122491F</t>
  </si>
  <si>
    <t>DELORME ANDRE</t>
  </si>
  <si>
    <t>122508W</t>
  </si>
  <si>
    <t>NOEL THIERRY</t>
  </si>
  <si>
    <t>122563Z</t>
  </si>
  <si>
    <t>CAO VAN TRUONG JULIEN</t>
  </si>
  <si>
    <t>122566C</t>
  </si>
  <si>
    <t>MULLER SYLVAIN</t>
  </si>
  <si>
    <t>122570G</t>
  </si>
  <si>
    <t>CIVRAIS CHRISTIAN</t>
  </si>
  <si>
    <t>122770Y</t>
  </si>
  <si>
    <t>COCHEZ FREDERIC</t>
  </si>
  <si>
    <t>122795X</t>
  </si>
  <si>
    <t>SAMBEAT JEAN CLAUDE</t>
  </si>
  <si>
    <t>122802E</t>
  </si>
  <si>
    <t>RODRIGUEZ STEPHANIE</t>
  </si>
  <si>
    <t>123195H</t>
  </si>
  <si>
    <t>MANDONNET MAXIME</t>
  </si>
  <si>
    <t>123367X</t>
  </si>
  <si>
    <t>VIRGA JOEL</t>
  </si>
  <si>
    <t>123379J</t>
  </si>
  <si>
    <t>DECHAMPS WILLIAM</t>
  </si>
  <si>
    <t>123794I</t>
  </si>
  <si>
    <t>MONNEYRAC KEVIN</t>
  </si>
  <si>
    <t>124121X</t>
  </si>
  <si>
    <t>GIRAUD JACQUES</t>
  </si>
  <si>
    <t>124159J</t>
  </si>
  <si>
    <t>DERVILLERS VINCENT</t>
  </si>
  <si>
    <t>124310E</t>
  </si>
  <si>
    <t>OUZEAU VINCENT</t>
  </si>
  <si>
    <t>124461Z</t>
  </si>
  <si>
    <t>LORTHIOIS JOHN</t>
  </si>
  <si>
    <t>BILLARD CLUB ISSOIRE</t>
  </si>
  <si>
    <t>124571F</t>
  </si>
  <si>
    <t>ROBERT DENIS</t>
  </si>
  <si>
    <t>124575J</t>
  </si>
  <si>
    <t>MAISONNEUVE LAURENT</t>
  </si>
  <si>
    <t>124587V</t>
  </si>
  <si>
    <t>MONIER BERNARD</t>
  </si>
  <si>
    <t>125035B</t>
  </si>
  <si>
    <t>BERRIN RENAUD</t>
  </si>
  <si>
    <t>125596Q</t>
  </si>
  <si>
    <t>SCHUPPERT JEAN LOUIS</t>
  </si>
  <si>
    <t>125994Y</t>
  </si>
  <si>
    <t>AUDOUARD JEAN CLAUDE</t>
  </si>
  <si>
    <t>126039R</t>
  </si>
  <si>
    <t>BAILLY FABRICE</t>
  </si>
  <si>
    <t>126041T</t>
  </si>
  <si>
    <t>MORIN ANTHONY</t>
  </si>
  <si>
    <t>126050C</t>
  </si>
  <si>
    <t>LHERMINIER THIERRY</t>
  </si>
  <si>
    <t>126051D</t>
  </si>
  <si>
    <t>WEILL GILBERT</t>
  </si>
  <si>
    <t>126053F</t>
  </si>
  <si>
    <t>FERNANDES PASCAL</t>
  </si>
  <si>
    <t>126321N</t>
  </si>
  <si>
    <t>TACHOIRE ADRIEN</t>
  </si>
  <si>
    <t>126661P</t>
  </si>
  <si>
    <t>GUILHOT OLIVIER</t>
  </si>
  <si>
    <t>126989F</t>
  </si>
  <si>
    <t>AZUELOS MAXIME</t>
  </si>
  <si>
    <t>127269Z</t>
  </si>
  <si>
    <t>PICKETT THOMAS</t>
  </si>
  <si>
    <t>127290U</t>
  </si>
  <si>
    <t>BERGER MICHEL</t>
  </si>
  <si>
    <t>127300E</t>
  </si>
  <si>
    <t>KOCAURLU YAVUZ</t>
  </si>
  <si>
    <t>127310O</t>
  </si>
  <si>
    <t>BRACEIRO JOSE</t>
  </si>
  <si>
    <t>127378E</t>
  </si>
  <si>
    <t>ROPARS PATRICK</t>
  </si>
  <si>
    <t>127551V</t>
  </si>
  <si>
    <t>SAVONET VALERIE</t>
  </si>
  <si>
    <t>127765B</t>
  </si>
  <si>
    <t>DELOUCHE ANTOINE</t>
  </si>
  <si>
    <t>128682I</t>
  </si>
  <si>
    <t>ROSETTE THIBAUT</t>
  </si>
  <si>
    <t>128967H</t>
  </si>
  <si>
    <t>LEFRANCOIS KEVIN</t>
  </si>
  <si>
    <t>128996K</t>
  </si>
  <si>
    <t>CHIEZE MIREILLE</t>
  </si>
  <si>
    <t>NIGHT BILLARD CLUB</t>
  </si>
  <si>
    <t>128998M</t>
  </si>
  <si>
    <t>SOPIC NICOLAS</t>
  </si>
  <si>
    <t>128999N</t>
  </si>
  <si>
    <t>TEBBANI AZIZ</t>
  </si>
  <si>
    <t>129017F</t>
  </si>
  <si>
    <t>MEUNIER PHILIPPE</t>
  </si>
  <si>
    <t>129018G</t>
  </si>
  <si>
    <t>FORCE STEPHANE</t>
  </si>
  <si>
    <t>129026O</t>
  </si>
  <si>
    <t>BERTOTTO CHRISTIAN</t>
  </si>
  <si>
    <t>129062Y</t>
  </si>
  <si>
    <t>RENNESSON RICHARD</t>
  </si>
  <si>
    <t>129146E</t>
  </si>
  <si>
    <t>EL HAMDAY ANISS</t>
  </si>
  <si>
    <t>129872C</t>
  </si>
  <si>
    <t>MOULARD ANDRE</t>
  </si>
  <si>
    <t>129878I</t>
  </si>
  <si>
    <t>DUQUENNE RICHARD</t>
  </si>
  <si>
    <t>129879J</t>
  </si>
  <si>
    <t>COUTAREL YVES</t>
  </si>
  <si>
    <t>129881L</t>
  </si>
  <si>
    <t>ELION MAURICE</t>
  </si>
  <si>
    <t>129888S</t>
  </si>
  <si>
    <t>RAYMOND SERGE</t>
  </si>
  <si>
    <t>129892W</t>
  </si>
  <si>
    <t>FERNANDEZ ALPHONSE</t>
  </si>
  <si>
    <t>129896A</t>
  </si>
  <si>
    <t>FERREOL EMILE</t>
  </si>
  <si>
    <t>129899D</t>
  </si>
  <si>
    <t>VERDY MICHEL</t>
  </si>
  <si>
    <t>130046U</t>
  </si>
  <si>
    <t>BELBECIR MOURAD</t>
  </si>
  <si>
    <t>130055D</t>
  </si>
  <si>
    <t>TOBAILEM THIERRY</t>
  </si>
  <si>
    <t>130058G</t>
  </si>
  <si>
    <t>POZZANI CEDRIC</t>
  </si>
  <si>
    <t>130059H</t>
  </si>
  <si>
    <t>DUGAS GERARD</t>
  </si>
  <si>
    <t>130074W</t>
  </si>
  <si>
    <t>MEJEAN JACQUES</t>
  </si>
  <si>
    <t>130075X</t>
  </si>
  <si>
    <t>RASCLE PIERRE</t>
  </si>
  <si>
    <t>130083F</t>
  </si>
  <si>
    <t>SCHAFFRAN CLAUDE</t>
  </si>
  <si>
    <t>130103Z</t>
  </si>
  <si>
    <t>RAYMOND DENIS</t>
  </si>
  <si>
    <t>130105B</t>
  </si>
  <si>
    <t>DUDIT FABIEN</t>
  </si>
  <si>
    <t>130621X</t>
  </si>
  <si>
    <t>MAINGUET FELIX</t>
  </si>
  <si>
    <t>BILLARD CLUB DE CLARAFOND ARCINE</t>
  </si>
  <si>
    <t>131278E</t>
  </si>
  <si>
    <t>POTIQUET SEBASTIEN</t>
  </si>
  <si>
    <t>131284K</t>
  </si>
  <si>
    <t>CURT ALAIN</t>
  </si>
  <si>
    <t>131290Q</t>
  </si>
  <si>
    <t>CHERPIN GUY</t>
  </si>
  <si>
    <t>131320U</t>
  </si>
  <si>
    <t>COSNIER ROMAIN</t>
  </si>
  <si>
    <t>131653P</t>
  </si>
  <si>
    <t>FROMENT ALAIN</t>
  </si>
  <si>
    <t>131818Y</t>
  </si>
  <si>
    <t>VASSEUR ALEXANDRE</t>
  </si>
  <si>
    <t>BLACKBALL CULOZIEN</t>
  </si>
  <si>
    <t>131897Z</t>
  </si>
  <si>
    <t>DJIARE NINA</t>
  </si>
  <si>
    <t>131904G</t>
  </si>
  <si>
    <t>CUBIZOLLES EVA</t>
  </si>
  <si>
    <t>132526E</t>
  </si>
  <si>
    <t>ROQUES ALAIN</t>
  </si>
  <si>
    <t>132648W</t>
  </si>
  <si>
    <t>LEVAST VANESSA</t>
  </si>
  <si>
    <t>132887B</t>
  </si>
  <si>
    <t>DEVANNE FREDERIC</t>
  </si>
  <si>
    <t>132935X</t>
  </si>
  <si>
    <t>DECHAMPS JULIE</t>
  </si>
  <si>
    <t>132936Y</t>
  </si>
  <si>
    <t>BOUVIER CHRISTIAN</t>
  </si>
  <si>
    <t>132949L</t>
  </si>
  <si>
    <t>PORTUGUES RICHARD</t>
  </si>
  <si>
    <t>132952O</t>
  </si>
  <si>
    <t>DELLA BOSCA PAOLO</t>
  </si>
  <si>
    <t>132958U</t>
  </si>
  <si>
    <t>RENAUT DIDIER</t>
  </si>
  <si>
    <t>132960W</t>
  </si>
  <si>
    <t>BARRAUD PIERRE</t>
  </si>
  <si>
    <t>132971H</t>
  </si>
  <si>
    <t>BAYET BENOIT</t>
  </si>
  <si>
    <t>132972I</t>
  </si>
  <si>
    <t>GENEVRIER GERARD</t>
  </si>
  <si>
    <t>133106M</t>
  </si>
  <si>
    <t>COUSTENOBLE CHRISTOPHE</t>
  </si>
  <si>
    <t>133199B</t>
  </si>
  <si>
    <t>MESNIER JEAN CLAUDE</t>
  </si>
  <si>
    <t>ACADEMIE DE BILLARD DE LA VALSERINE</t>
  </si>
  <si>
    <t>133591D</t>
  </si>
  <si>
    <t>VIDAL DANIEL</t>
  </si>
  <si>
    <t>133632S</t>
  </si>
  <si>
    <t>BLUET JEAN MARIE</t>
  </si>
  <si>
    <t>133657R</t>
  </si>
  <si>
    <t>VRAUX JACQUES</t>
  </si>
  <si>
    <t>133771B</t>
  </si>
  <si>
    <t>BOSIA JULIEN</t>
  </si>
  <si>
    <t>134035F</t>
  </si>
  <si>
    <t>GIRON STEPHANIE</t>
  </si>
  <si>
    <t>134037H</t>
  </si>
  <si>
    <t>GILLON JEAN CLAUDE</t>
  </si>
  <si>
    <t>134038I</t>
  </si>
  <si>
    <t>VINCENT CHRISTIAN</t>
  </si>
  <si>
    <t>134285V</t>
  </si>
  <si>
    <t>LONGEREY CHRISTELLE</t>
  </si>
  <si>
    <t>134297H</t>
  </si>
  <si>
    <t>CAS MICHEL</t>
  </si>
  <si>
    <t>135452S</t>
  </si>
  <si>
    <t>KONIECZNY FABRICE</t>
  </si>
  <si>
    <t>135458Y</t>
  </si>
  <si>
    <t>DESMIDT FRANCOIS</t>
  </si>
  <si>
    <t>135589Z</t>
  </si>
  <si>
    <t>LASSERON CYRIL</t>
  </si>
  <si>
    <t>135804G</t>
  </si>
  <si>
    <t>REPLUMAZ FREDERIC</t>
  </si>
  <si>
    <t>135834K</t>
  </si>
  <si>
    <t>BERARD HERVE</t>
  </si>
  <si>
    <t>135919R</t>
  </si>
  <si>
    <t>MANDY NATHALIE</t>
  </si>
  <si>
    <t>135920S</t>
  </si>
  <si>
    <t>BRENDEL CHRISTIAN</t>
  </si>
  <si>
    <t>135922U</t>
  </si>
  <si>
    <t>LETOURNEUR SEBASTIEN</t>
  </si>
  <si>
    <t>135925X</t>
  </si>
  <si>
    <t>BRISSE THIERRY</t>
  </si>
  <si>
    <t>135928A</t>
  </si>
  <si>
    <t>MORLIN GUY</t>
  </si>
  <si>
    <t>136030Y</t>
  </si>
  <si>
    <t>BEZIER RENAUD</t>
  </si>
  <si>
    <t>136034C</t>
  </si>
  <si>
    <t>FUENTES RICARDO</t>
  </si>
  <si>
    <t>136039H</t>
  </si>
  <si>
    <t>SUCHAUT ANTOINE</t>
  </si>
  <si>
    <t>136090G</t>
  </si>
  <si>
    <t>RIVATON PHILIPPE</t>
  </si>
  <si>
    <t>136095L</t>
  </si>
  <si>
    <t>JOFFRE MARC</t>
  </si>
  <si>
    <t>136167F</t>
  </si>
  <si>
    <t>CAUBERGS JEAN CLAUDE</t>
  </si>
  <si>
    <t>136202O</t>
  </si>
  <si>
    <t>BLANCHIN GERARD</t>
  </si>
  <si>
    <t>136251L</t>
  </si>
  <si>
    <t>VADILLO CORENTIN</t>
  </si>
  <si>
    <t>136272G</t>
  </si>
  <si>
    <t>LE BRIS STEPHAN</t>
  </si>
  <si>
    <t>136673R</t>
  </si>
  <si>
    <t>SNOUSSI EZZEDINE</t>
  </si>
  <si>
    <t>137050E</t>
  </si>
  <si>
    <t>HILAIRE JIMMY</t>
  </si>
  <si>
    <t>137228A</t>
  </si>
  <si>
    <t>TROQUET BERNARD</t>
  </si>
  <si>
    <t>137273T</t>
  </si>
  <si>
    <t>NEIMER JOELLE</t>
  </si>
  <si>
    <t>137422M</t>
  </si>
  <si>
    <t>VIGUIER FRANCK</t>
  </si>
  <si>
    <t>137433X</t>
  </si>
  <si>
    <t>CONSTANTIN JACQUES</t>
  </si>
  <si>
    <t>137566A</t>
  </si>
  <si>
    <t>CHAUVET IVAN</t>
  </si>
  <si>
    <t>137569D</t>
  </si>
  <si>
    <t>VADILLO LAURENT</t>
  </si>
  <si>
    <t>137571F</t>
  </si>
  <si>
    <t>HERREMAN FRANCOIS</t>
  </si>
  <si>
    <t>137576K</t>
  </si>
  <si>
    <t>MOUGIN NICOLAS</t>
  </si>
  <si>
    <t>137586U</t>
  </si>
  <si>
    <t>MARECHAL JACQUES</t>
  </si>
  <si>
    <t>137588W</t>
  </si>
  <si>
    <t>LECONNETABLE CLAUDE</t>
  </si>
  <si>
    <t>137589X</t>
  </si>
  <si>
    <t>LELOUP ALAIN</t>
  </si>
  <si>
    <t>137591Z</t>
  </si>
  <si>
    <t>BAYET BRUNO</t>
  </si>
  <si>
    <t>137597F</t>
  </si>
  <si>
    <t>BACCAM BOUNLIENG</t>
  </si>
  <si>
    <t>137610S</t>
  </si>
  <si>
    <t>BERENGUER MANUEL</t>
  </si>
  <si>
    <t>137611T</t>
  </si>
  <si>
    <t>MAESTRI ROBERT</t>
  </si>
  <si>
    <t>137613V</t>
  </si>
  <si>
    <t>DARAKDJIAN CLAUDE</t>
  </si>
  <si>
    <t>137708M</t>
  </si>
  <si>
    <t>IMBERT JEAN PAUL</t>
  </si>
  <si>
    <t>137714S</t>
  </si>
  <si>
    <t>GROS MARC</t>
  </si>
  <si>
    <t>137718W</t>
  </si>
  <si>
    <t>FORISSIER LOUIS</t>
  </si>
  <si>
    <t>137719X</t>
  </si>
  <si>
    <t>FRAGNE MARCEL</t>
  </si>
  <si>
    <t>137839N</t>
  </si>
  <si>
    <t>BIENNE CYRIL</t>
  </si>
  <si>
    <t>138140C</t>
  </si>
  <si>
    <t>CIOLEK ALEXANDRE</t>
  </si>
  <si>
    <t>138176M</t>
  </si>
  <si>
    <t>PHILIBERT GEORGES</t>
  </si>
  <si>
    <t>138180Q</t>
  </si>
  <si>
    <t>MONNERET MARC</t>
  </si>
  <si>
    <t>138185V</t>
  </si>
  <si>
    <t>SUCHAUT THIERRY</t>
  </si>
  <si>
    <t>138188Y</t>
  </si>
  <si>
    <t>BLANCHET PATRICK</t>
  </si>
  <si>
    <t>138326G</t>
  </si>
  <si>
    <t>URAY JIMMY</t>
  </si>
  <si>
    <t>138328I</t>
  </si>
  <si>
    <t>GREGOIRE PHILIPPE</t>
  </si>
  <si>
    <t>138977H</t>
  </si>
  <si>
    <t>BARBIER YANN</t>
  </si>
  <si>
    <t>138986Q</t>
  </si>
  <si>
    <t>OTHMANI SAIF EDDINE</t>
  </si>
  <si>
    <t>139035N</t>
  </si>
  <si>
    <t>MUNOZ ROMAIN</t>
  </si>
  <si>
    <t>139036O</t>
  </si>
  <si>
    <t>VERPILLIER ROBERT</t>
  </si>
  <si>
    <t>139158G</t>
  </si>
  <si>
    <t>DORTET ALAIN</t>
  </si>
  <si>
    <t>139212I</t>
  </si>
  <si>
    <t>SCHMIT ALEXANDRE</t>
  </si>
  <si>
    <t>139455R</t>
  </si>
  <si>
    <t>JARRET ANDRE</t>
  </si>
  <si>
    <t>139524I</t>
  </si>
  <si>
    <t>CHEMIN PIERRE</t>
  </si>
  <si>
    <t>139528M</t>
  </si>
  <si>
    <t>DUPONT GERARD</t>
  </si>
  <si>
    <t>139579L</t>
  </si>
  <si>
    <t>PERSON JEAN PIERRE</t>
  </si>
  <si>
    <t>140563H</t>
  </si>
  <si>
    <t>DELATTRE SERGE</t>
  </si>
  <si>
    <t>140565J</t>
  </si>
  <si>
    <t>RANCHON BERNARD</t>
  </si>
  <si>
    <t>140694I</t>
  </si>
  <si>
    <t>ROBEZ FLORENT</t>
  </si>
  <si>
    <t>140706U</t>
  </si>
  <si>
    <t>BARBERA ANTHONY</t>
  </si>
  <si>
    <t>140811V</t>
  </si>
  <si>
    <t>BARRALON FREDERIC</t>
  </si>
  <si>
    <t>140814Y</t>
  </si>
  <si>
    <t>CORVAISIER DOMINIQUE</t>
  </si>
  <si>
    <t>140818C</t>
  </si>
  <si>
    <t>POGGI GERARD</t>
  </si>
  <si>
    <t>140821F</t>
  </si>
  <si>
    <t>GALLON JEAN CLAUDE</t>
  </si>
  <si>
    <t>141021X</t>
  </si>
  <si>
    <t>CREMY JULIEN</t>
  </si>
  <si>
    <t>141194O</t>
  </si>
  <si>
    <t>BRUNET SABRILLA</t>
  </si>
  <si>
    <t>141348M</t>
  </si>
  <si>
    <t>PODESZWA GHISLAIN</t>
  </si>
  <si>
    <t>141464Y</t>
  </si>
  <si>
    <t>DE DOMENICO ROBERTO</t>
  </si>
  <si>
    <t>141470E</t>
  </si>
  <si>
    <t>VILLENEUVE PATRICK</t>
  </si>
  <si>
    <t>141631J</t>
  </si>
  <si>
    <t>JULLIAT GUILLAUME</t>
  </si>
  <si>
    <t>141633L</t>
  </si>
  <si>
    <t>CERVERA IRIS</t>
  </si>
  <si>
    <t>141635N</t>
  </si>
  <si>
    <t>BRUGIERE JEAN LOUIS</t>
  </si>
  <si>
    <t>141637P</t>
  </si>
  <si>
    <t>LAURIER GILLES</t>
  </si>
  <si>
    <t>142184Q</t>
  </si>
  <si>
    <t>KLEIN JEAN LUC</t>
  </si>
  <si>
    <t>142217X</t>
  </si>
  <si>
    <t>VOVELLE LOUIS</t>
  </si>
  <si>
    <t>142693F</t>
  </si>
  <si>
    <t>BERNARD ALAIN</t>
  </si>
  <si>
    <t>142694G</t>
  </si>
  <si>
    <t>HOGG JEAN CLAUDE</t>
  </si>
  <si>
    <t>142698K</t>
  </si>
  <si>
    <t>LEVY ALAIN</t>
  </si>
  <si>
    <t>142699L</t>
  </si>
  <si>
    <t>ROUSSEL CHRISTOPHE</t>
  </si>
  <si>
    <t>142700M</t>
  </si>
  <si>
    <t>KERLEAUX JEAN CLAUDE</t>
  </si>
  <si>
    <t>142707T</t>
  </si>
  <si>
    <t>SOEHNLEN BRUNO</t>
  </si>
  <si>
    <t>142709V</t>
  </si>
  <si>
    <t>FLUTTAZ JEAN LOUIS</t>
  </si>
  <si>
    <t>142710W</t>
  </si>
  <si>
    <t>MARLIER CHARLES</t>
  </si>
  <si>
    <t>142807P</t>
  </si>
  <si>
    <t>TALEB AMINE</t>
  </si>
  <si>
    <t>143028C</t>
  </si>
  <si>
    <t>SARIAN PIERRE</t>
  </si>
  <si>
    <t>143193L</t>
  </si>
  <si>
    <t>CHAPON JEAN MARIE</t>
  </si>
  <si>
    <t>143251R</t>
  </si>
  <si>
    <t>VACOSSIN NICOLAS</t>
  </si>
  <si>
    <t>143275P</t>
  </si>
  <si>
    <t>DA ENCARNACAO JOSE</t>
  </si>
  <si>
    <t>143279T</t>
  </si>
  <si>
    <t>CLEMENT GERARD</t>
  </si>
  <si>
    <t>143434S</t>
  </si>
  <si>
    <t>DUHEM SYLVAIN</t>
  </si>
  <si>
    <t>143441Z</t>
  </si>
  <si>
    <t>BANCILHON JEAN</t>
  </si>
  <si>
    <t>143525F</t>
  </si>
  <si>
    <t>SCILY GERARD</t>
  </si>
  <si>
    <t>143526G</t>
  </si>
  <si>
    <t>OLLIVIER FRANCK</t>
  </si>
  <si>
    <t>143533N</t>
  </si>
  <si>
    <t>GONZALEZ BORIS</t>
  </si>
  <si>
    <t>143750W</t>
  </si>
  <si>
    <t>CELETTE MICHEL</t>
  </si>
  <si>
    <t>143892I</t>
  </si>
  <si>
    <t>GROSJEAN THIERRY</t>
  </si>
  <si>
    <t>143894K</t>
  </si>
  <si>
    <t>MONTMAYEUR FRANCOIS</t>
  </si>
  <si>
    <t>144035V</t>
  </si>
  <si>
    <t>DEVEDEUX MARC</t>
  </si>
  <si>
    <t>144173D</t>
  </si>
  <si>
    <t>BEE JEAN LUC</t>
  </si>
  <si>
    <t>144305F</t>
  </si>
  <si>
    <t>CROS DAVID</t>
  </si>
  <si>
    <t>144306G</t>
  </si>
  <si>
    <t>CURTIL SEBASTIEN</t>
  </si>
  <si>
    <t>BILLARD CLUB 8 POOL EVIAN</t>
  </si>
  <si>
    <t>144307H</t>
  </si>
  <si>
    <t>PEREJON FAUSTINO</t>
  </si>
  <si>
    <t>144450U</t>
  </si>
  <si>
    <t>MARIN GUY</t>
  </si>
  <si>
    <t>144703N</t>
  </si>
  <si>
    <t>CAZANAVE PAUL</t>
  </si>
  <si>
    <t>144945V</t>
  </si>
  <si>
    <t>MOUTMIR HAMZA</t>
  </si>
  <si>
    <t>145114I</t>
  </si>
  <si>
    <t>FRANCE FERNAND</t>
  </si>
  <si>
    <t>145118M</t>
  </si>
  <si>
    <t>ROLET LILIAN</t>
  </si>
  <si>
    <t>145122Q</t>
  </si>
  <si>
    <t>LEPETIT FRANCOIS</t>
  </si>
  <si>
    <t>145123R</t>
  </si>
  <si>
    <t>KURADJIAN ALAIN</t>
  </si>
  <si>
    <t>145124S</t>
  </si>
  <si>
    <t>GUILLAUMOND ALAIN</t>
  </si>
  <si>
    <t>145217H</t>
  </si>
  <si>
    <t>DUMONT ALEXIS</t>
  </si>
  <si>
    <t>145227R</t>
  </si>
  <si>
    <t>HANNOU RACHID</t>
  </si>
  <si>
    <t>145348I</t>
  </si>
  <si>
    <t>PILLOT VINCENT</t>
  </si>
  <si>
    <t>145351L</t>
  </si>
  <si>
    <t>COSNARD SEBASTIEN</t>
  </si>
  <si>
    <t>145358S</t>
  </si>
  <si>
    <t>RICCOBENE MAXIME</t>
  </si>
  <si>
    <t>145370E</t>
  </si>
  <si>
    <t>GRIOT GILBERT</t>
  </si>
  <si>
    <t>145371F</t>
  </si>
  <si>
    <t>GARNIER NICOLAS</t>
  </si>
  <si>
    <t>145373H</t>
  </si>
  <si>
    <t>DEBENOIT FRANCK</t>
  </si>
  <si>
    <t>145374I</t>
  </si>
  <si>
    <t>POCHON JACQUES</t>
  </si>
  <si>
    <t>145377L</t>
  </si>
  <si>
    <t>BOYER BERNARD</t>
  </si>
  <si>
    <t>145514S</t>
  </si>
  <si>
    <t>FRAPPA DIDIER</t>
  </si>
  <si>
    <t>145516U</t>
  </si>
  <si>
    <t>VALENTIN JEAN MARC</t>
  </si>
  <si>
    <t>145614O</t>
  </si>
  <si>
    <t>KURTZ RENE</t>
  </si>
  <si>
    <t>145618S</t>
  </si>
  <si>
    <t>REYMOND PIERRE</t>
  </si>
  <si>
    <t>145627B</t>
  </si>
  <si>
    <t>COUCHAUD GERARD</t>
  </si>
  <si>
    <t>145631F</t>
  </si>
  <si>
    <t>PERRET RICHARD</t>
  </si>
  <si>
    <t>145636K</t>
  </si>
  <si>
    <t>PERRET OLIVIER</t>
  </si>
  <si>
    <t>145661J</t>
  </si>
  <si>
    <t>LEPAGE PATRICK</t>
  </si>
  <si>
    <t>145972I</t>
  </si>
  <si>
    <t>REY STEPHANE</t>
  </si>
  <si>
    <t>146104K</t>
  </si>
  <si>
    <t>BACCAM HELENE</t>
  </si>
  <si>
    <t>146110Q</t>
  </si>
  <si>
    <t>FANZONE JEAN CLAUDE</t>
  </si>
  <si>
    <t>146111R</t>
  </si>
  <si>
    <t>THINON JEROME</t>
  </si>
  <si>
    <t>146112S</t>
  </si>
  <si>
    <t>BONDOUY FREDERIK</t>
  </si>
  <si>
    <t>146252C</t>
  </si>
  <si>
    <t>POULY ANTOINE</t>
  </si>
  <si>
    <t>146254E</t>
  </si>
  <si>
    <t>JACOB BERNARD</t>
  </si>
  <si>
    <t>146266Q</t>
  </si>
  <si>
    <t>MADEIRA FERNANDO</t>
  </si>
  <si>
    <t>146267R</t>
  </si>
  <si>
    <t>COFFY JEROME</t>
  </si>
  <si>
    <t>146269T</t>
  </si>
  <si>
    <t>GRIMM PATRICK</t>
  </si>
  <si>
    <t>146311J</t>
  </si>
  <si>
    <t>PHILIPPON FRANCOIS</t>
  </si>
  <si>
    <t>146889P</t>
  </si>
  <si>
    <t>DOMINGUES NICOLAS</t>
  </si>
  <si>
    <t>146947A</t>
  </si>
  <si>
    <t>FAVENTIN JACQUES</t>
  </si>
  <si>
    <t>146949C</t>
  </si>
  <si>
    <t>KOWACKI JEAN PIERRE</t>
  </si>
  <si>
    <t>146950D</t>
  </si>
  <si>
    <t>MAISSE ROBERT</t>
  </si>
  <si>
    <t>146968Y</t>
  </si>
  <si>
    <t>DUARTE JOSE</t>
  </si>
  <si>
    <t>146970A</t>
  </si>
  <si>
    <t>MARLET PATRICK</t>
  </si>
  <si>
    <t>146971B</t>
  </si>
  <si>
    <t>DONATO LAURENT</t>
  </si>
  <si>
    <t>146972C</t>
  </si>
  <si>
    <t>DE ALMEIDA DUARTE FREDERICO</t>
  </si>
  <si>
    <t>146999G</t>
  </si>
  <si>
    <t>DENNI THIERRY</t>
  </si>
  <si>
    <t>147000H</t>
  </si>
  <si>
    <t>GARCIA JUAN</t>
  </si>
  <si>
    <t>147001J</t>
  </si>
  <si>
    <t>MEDINA TOMAS</t>
  </si>
  <si>
    <t>147074N</t>
  </si>
  <si>
    <t>MERLE JEAN FRANCOIS</t>
  </si>
  <si>
    <t>147110C</t>
  </si>
  <si>
    <t>MALGOUYARD JEAN PIERRE</t>
  </si>
  <si>
    <t>147111D</t>
  </si>
  <si>
    <t>DUMONT ALAIN</t>
  </si>
  <si>
    <t>147113F</t>
  </si>
  <si>
    <t>HANTZ MICHEL</t>
  </si>
  <si>
    <t>147114G</t>
  </si>
  <si>
    <t>AVET BERNARD</t>
  </si>
  <si>
    <t>147132B</t>
  </si>
  <si>
    <t>SERAYET FREDERIC</t>
  </si>
  <si>
    <t>147149V</t>
  </si>
  <si>
    <t>MAILLARD RENE</t>
  </si>
  <si>
    <t>147330R</t>
  </si>
  <si>
    <t>DUMOULIN LAURENT</t>
  </si>
  <si>
    <t>147331S</t>
  </si>
  <si>
    <t>COLLET JEAN CLAUDE</t>
  </si>
  <si>
    <t>147332T</t>
  </si>
  <si>
    <t>GELOFFIER MAURICE</t>
  </si>
  <si>
    <t>147356V</t>
  </si>
  <si>
    <t>JULLION ANDRE</t>
  </si>
  <si>
    <t>147398Q</t>
  </si>
  <si>
    <t>147485K</t>
  </si>
  <si>
    <t>LARESE PATRICK</t>
  </si>
  <si>
    <t>147501C</t>
  </si>
  <si>
    <t>BASTIDA ROBERT</t>
  </si>
  <si>
    <t>147525D</t>
  </si>
  <si>
    <t>MANET DOMINIQUE</t>
  </si>
  <si>
    <t>147547C</t>
  </si>
  <si>
    <t>GERARD DANIEL</t>
  </si>
  <si>
    <t>147555L</t>
  </si>
  <si>
    <t>DELEPAUT ANDRE</t>
  </si>
  <si>
    <t>147591A</t>
  </si>
  <si>
    <t>GILARDIN JACQUES</t>
  </si>
  <si>
    <t>147619F</t>
  </si>
  <si>
    <t>GOLDBACH ERIC</t>
  </si>
  <si>
    <t>147707B</t>
  </si>
  <si>
    <t>OGIER STEPHANE</t>
  </si>
  <si>
    <t>148023V</t>
  </si>
  <si>
    <t>AUFFRET MARCEL</t>
  </si>
  <si>
    <t>148303Z</t>
  </si>
  <si>
    <t>BONNEFOND CHRISTIAN</t>
  </si>
  <si>
    <t>148310G</t>
  </si>
  <si>
    <t>WOIGNIER ALBERT</t>
  </si>
  <si>
    <t>148984P</t>
  </si>
  <si>
    <t>KLEIN STEPHANE</t>
  </si>
  <si>
    <t>148985Q</t>
  </si>
  <si>
    <t>CHAIR MOURAD</t>
  </si>
  <si>
    <t>149077Q</t>
  </si>
  <si>
    <t>AUBERT LIBERTO</t>
  </si>
  <si>
    <t>149078R</t>
  </si>
  <si>
    <t>DEMARTY ALAIN</t>
  </si>
  <si>
    <t>149257L</t>
  </si>
  <si>
    <t>GALLOT RUDY</t>
  </si>
  <si>
    <t>149397N</t>
  </si>
  <si>
    <t>VACUS KEVIN</t>
  </si>
  <si>
    <t>149406Y</t>
  </si>
  <si>
    <t>JACQUEMART MICKAEL</t>
  </si>
  <si>
    <t>149436F</t>
  </si>
  <si>
    <t>DUPRE RAMBAUD NATAEL</t>
  </si>
  <si>
    <t>149637Z</t>
  </si>
  <si>
    <t>GILARDIN SEBASTIEN</t>
  </si>
  <si>
    <t>149690G</t>
  </si>
  <si>
    <t>NOEL ROLAND</t>
  </si>
  <si>
    <t>149764M</t>
  </si>
  <si>
    <t>BARSE BRUNO</t>
  </si>
  <si>
    <t>149786L</t>
  </si>
  <si>
    <t>REBBOH LOUIS</t>
  </si>
  <si>
    <t>149841W</t>
  </si>
  <si>
    <t>BEAUFILS JEAN PATRICK</t>
  </si>
  <si>
    <t>149865X</t>
  </si>
  <si>
    <t>CHANNAUX PATRICK</t>
  </si>
  <si>
    <t>149875H</t>
  </si>
  <si>
    <t>MONTPELLIER BRUNO</t>
  </si>
  <si>
    <t>149917D</t>
  </si>
  <si>
    <t>GIRARD FREDERIC</t>
  </si>
  <si>
    <t>149918E</t>
  </si>
  <si>
    <t>GARRIDO CARLOS</t>
  </si>
  <si>
    <t>149951Q</t>
  </si>
  <si>
    <t>DEZEMPTE MICHEL</t>
  </si>
  <si>
    <t>149954T</t>
  </si>
  <si>
    <t>VALLIN GERARD</t>
  </si>
  <si>
    <t>149988F</t>
  </si>
  <si>
    <t>BESNIER ALAIN</t>
  </si>
  <si>
    <t>149995N</t>
  </si>
  <si>
    <t>SILLANS PATRICK</t>
  </si>
  <si>
    <t>150007B</t>
  </si>
  <si>
    <t>PAUVERT JEAN LOUIS</t>
  </si>
  <si>
    <t>150014J</t>
  </si>
  <si>
    <t>BRUNETAUD ALAIN</t>
  </si>
  <si>
    <t>150082H</t>
  </si>
  <si>
    <t>CHANTREAU DIDIER</t>
  </si>
  <si>
    <t>150176K</t>
  </si>
  <si>
    <t>GROS MARCEL</t>
  </si>
  <si>
    <t>150253T</t>
  </si>
  <si>
    <t>LOCCI OLIVIER</t>
  </si>
  <si>
    <t>150312H</t>
  </si>
  <si>
    <t>VIRICEL BRUNO</t>
  </si>
  <si>
    <t>150468C</t>
  </si>
  <si>
    <t>COTTIN EMMANUEL</t>
  </si>
  <si>
    <t>150632F</t>
  </si>
  <si>
    <t>NGAMENI ANACLET</t>
  </si>
  <si>
    <t>150688R</t>
  </si>
  <si>
    <t>CHAPUT FRANCOIS</t>
  </si>
  <si>
    <t>150689S</t>
  </si>
  <si>
    <t>CLEMENT JEAN LOUP</t>
  </si>
  <si>
    <t>150693X</t>
  </si>
  <si>
    <t>RAUNET PASCALE</t>
  </si>
  <si>
    <t>150869N</t>
  </si>
  <si>
    <t>CABANET FLORENCE</t>
  </si>
  <si>
    <t>150870P</t>
  </si>
  <si>
    <t>LHUILLIER DANIEL</t>
  </si>
  <si>
    <t>150876W</t>
  </si>
  <si>
    <t>BEAUCLAIR JEAN RENE</t>
  </si>
  <si>
    <t>150947Y</t>
  </si>
  <si>
    <t>BESSON JEROME</t>
  </si>
  <si>
    <t>150948Z</t>
  </si>
  <si>
    <t>RAY VINCENT</t>
  </si>
  <si>
    <t>150950B</t>
  </si>
  <si>
    <t>CHATENOUD ARNAUD</t>
  </si>
  <si>
    <t>150953E</t>
  </si>
  <si>
    <t>MOREL FLORENT</t>
  </si>
  <si>
    <t>151045E</t>
  </si>
  <si>
    <t>VINOT FRANCOIS</t>
  </si>
  <si>
    <t>151151V</t>
  </si>
  <si>
    <t>VERON PATRICK</t>
  </si>
  <si>
    <t>151373L</t>
  </si>
  <si>
    <t>ABLONDI LAURENT</t>
  </si>
  <si>
    <t>151374M</t>
  </si>
  <si>
    <t>ROURE CEDRIC</t>
  </si>
  <si>
    <t>151767P</t>
  </si>
  <si>
    <t>GOSTIAUX MEZIANE</t>
  </si>
  <si>
    <t>151771T</t>
  </si>
  <si>
    <t>BERTHET JACQUES</t>
  </si>
  <si>
    <t>152028Y</t>
  </si>
  <si>
    <t>TRABICHET CHRISTOPHE</t>
  </si>
  <si>
    <t>152167Z</t>
  </si>
  <si>
    <t>REDON VALERIE</t>
  </si>
  <si>
    <t>152190Z</t>
  </si>
  <si>
    <t>HERRY MIREILLE</t>
  </si>
  <si>
    <t>152192B</t>
  </si>
  <si>
    <t>LACROIX DYLAN</t>
  </si>
  <si>
    <t>152400C</t>
  </si>
  <si>
    <t>DEFRANOUX FRANCIS</t>
  </si>
  <si>
    <t>152401D</t>
  </si>
  <si>
    <t>BUGIS ANDRE</t>
  </si>
  <si>
    <t>152479N</t>
  </si>
  <si>
    <t>ARMANDI JEAN CLAUDE</t>
  </si>
  <si>
    <t>152571N</t>
  </si>
  <si>
    <t>PIGEOL JEROME</t>
  </si>
  <si>
    <t>152573Q</t>
  </si>
  <si>
    <t>PERRIER GERARD</t>
  </si>
  <si>
    <t>152575S</t>
  </si>
  <si>
    <t>FETTIG SEVERINE</t>
  </si>
  <si>
    <t>152592L</t>
  </si>
  <si>
    <t>ALTISEN ELIOS</t>
  </si>
  <si>
    <t>152593M</t>
  </si>
  <si>
    <t>BUISSON JACQUES</t>
  </si>
  <si>
    <t>152601W</t>
  </si>
  <si>
    <t>TRUANT SEBASTIEN</t>
  </si>
  <si>
    <t>152633F</t>
  </si>
  <si>
    <t>MOREL SYLVAIN</t>
  </si>
  <si>
    <t>152649Y</t>
  </si>
  <si>
    <t>COURVOISIER MYRIAM</t>
  </si>
  <si>
    <t>152651A</t>
  </si>
  <si>
    <t>BROCHIER PATRICK</t>
  </si>
  <si>
    <t>152673Z</t>
  </si>
  <si>
    <t>CARRERES MANUEL</t>
  </si>
  <si>
    <t>152674A</t>
  </si>
  <si>
    <t>DUVERGER CHRISTIAN</t>
  </si>
  <si>
    <t>152780Q</t>
  </si>
  <si>
    <t>CARAVATI PASCAL</t>
  </si>
  <si>
    <t>152852T</t>
  </si>
  <si>
    <t>TARTARIN MICHEL</t>
  </si>
  <si>
    <t>152907D</t>
  </si>
  <si>
    <t>BOURDIER JACQUES</t>
  </si>
  <si>
    <t>152914L</t>
  </si>
  <si>
    <t>KUSAR HERVE</t>
  </si>
  <si>
    <t>152956G</t>
  </si>
  <si>
    <t>ACCETTOLA ELIO</t>
  </si>
  <si>
    <t>153015W</t>
  </si>
  <si>
    <t>GORLIER ROLAND</t>
  </si>
  <si>
    <t>153046E</t>
  </si>
  <si>
    <t>PENNEC JEAN CLAUDE</t>
  </si>
  <si>
    <t>153073J</t>
  </si>
  <si>
    <t>SPANGENBERG ALAIN</t>
  </si>
  <si>
    <t>153143K</t>
  </si>
  <si>
    <t>HOSROFIAN EDMOND</t>
  </si>
  <si>
    <t>153152V</t>
  </si>
  <si>
    <t>PHONGSY PHOXAY</t>
  </si>
  <si>
    <t>153217Q</t>
  </si>
  <si>
    <t>BERRAHOU SOLANGE</t>
  </si>
  <si>
    <t>153303J</t>
  </si>
  <si>
    <t>GOUBET LIONEL</t>
  </si>
  <si>
    <t>153323F</t>
  </si>
  <si>
    <t>CHASSAGNE JACQUES</t>
  </si>
  <si>
    <t>153339Y</t>
  </si>
  <si>
    <t>DONNAT JACKY</t>
  </si>
  <si>
    <t>153538P</t>
  </si>
  <si>
    <t>MICHEL DENIS</t>
  </si>
  <si>
    <t>153543V</t>
  </si>
  <si>
    <t>SORU IGNACIO</t>
  </si>
  <si>
    <t>153544W</t>
  </si>
  <si>
    <t>DECALF JEAN</t>
  </si>
  <si>
    <t>153555H</t>
  </si>
  <si>
    <t>ANDRIEU JEAN PIERRE</t>
  </si>
  <si>
    <t>153556J</t>
  </si>
  <si>
    <t>ANDRIEU EVELYNE</t>
  </si>
  <si>
    <t>153560N</t>
  </si>
  <si>
    <t>MEURISSE JACQUES</t>
  </si>
  <si>
    <t>153571A</t>
  </si>
  <si>
    <t>RACHON CHRISTIAN</t>
  </si>
  <si>
    <t>153572B</t>
  </si>
  <si>
    <t>PAPILLON EMILIE</t>
  </si>
  <si>
    <t>153597D</t>
  </si>
  <si>
    <t>SAUZON MARC</t>
  </si>
  <si>
    <t>153644E</t>
  </si>
  <si>
    <t>CARDOT MICHEL</t>
  </si>
  <si>
    <t>153695K</t>
  </si>
  <si>
    <t>MARTINEZ SERGE</t>
  </si>
  <si>
    <t>153780C</t>
  </si>
  <si>
    <t>POIROT THOMAS</t>
  </si>
  <si>
    <t>153783F</t>
  </si>
  <si>
    <t>REFASSI ABDELGHANI</t>
  </si>
  <si>
    <t>153804D</t>
  </si>
  <si>
    <t>GIACOMARRA ENZO</t>
  </si>
  <si>
    <t>153999Q</t>
  </si>
  <si>
    <t>VEILLON CORINNE</t>
  </si>
  <si>
    <t>154029Y</t>
  </si>
  <si>
    <t>BOSQUET HENRI</t>
  </si>
  <si>
    <t>154058E</t>
  </si>
  <si>
    <t>SCHAFFRAN SEBASTIEN</t>
  </si>
  <si>
    <t>154202L</t>
  </si>
  <si>
    <t>LUJAN PIERRE</t>
  </si>
  <si>
    <t>154624V</t>
  </si>
  <si>
    <t>POMMIER LUDOVIC</t>
  </si>
  <si>
    <t>154625W</t>
  </si>
  <si>
    <t>QUENOT PATRICK</t>
  </si>
  <si>
    <t>154733N</t>
  </si>
  <si>
    <t>MILLET MAURICE</t>
  </si>
  <si>
    <t>154976C</t>
  </si>
  <si>
    <t>THIERION DIDIER</t>
  </si>
  <si>
    <t>154985M</t>
  </si>
  <si>
    <t>DUJOUX JEAN YVES</t>
  </si>
  <si>
    <t>155127R</t>
  </si>
  <si>
    <t>BRUNET GILLES</t>
  </si>
  <si>
    <t>155129T</t>
  </si>
  <si>
    <t>GRI ALEXANDRE</t>
  </si>
  <si>
    <t>155134Z</t>
  </si>
  <si>
    <t>RICHIER ROGER</t>
  </si>
  <si>
    <t>155523X</t>
  </si>
  <si>
    <t>ESPINOSA SEBASTIEN</t>
  </si>
  <si>
    <t>155590V</t>
  </si>
  <si>
    <t>WILLIAMS ARIANE</t>
  </si>
  <si>
    <t>155685Y</t>
  </si>
  <si>
    <t>ROUSSELOT JEAN MARC</t>
  </si>
  <si>
    <t>155700P</t>
  </si>
  <si>
    <t>KUSAR TONY</t>
  </si>
  <si>
    <t>155702R</t>
  </si>
  <si>
    <t>CLERMONT PASCAL</t>
  </si>
  <si>
    <t>155784F</t>
  </si>
  <si>
    <t>DI BELLA STEPHANIE</t>
  </si>
  <si>
    <t>155793Q</t>
  </si>
  <si>
    <t>SRUTEK GREG</t>
  </si>
  <si>
    <t>155834K</t>
  </si>
  <si>
    <t>HAINAUT DAVID</t>
  </si>
  <si>
    <t>155838P</t>
  </si>
  <si>
    <t>GENAUDET FLORIAN</t>
  </si>
  <si>
    <t>155848A</t>
  </si>
  <si>
    <t>MARLIER JEAN</t>
  </si>
  <si>
    <t>155850C</t>
  </si>
  <si>
    <t>SIERRA JUAN</t>
  </si>
  <si>
    <t>155880K</t>
  </si>
  <si>
    <t>BOUTET MAYEUL</t>
  </si>
  <si>
    <t>155901H</t>
  </si>
  <si>
    <t>BERGNES LENNY</t>
  </si>
  <si>
    <t>155902J</t>
  </si>
  <si>
    <t>BRUN CHRISTOPHE</t>
  </si>
  <si>
    <t>155903K</t>
  </si>
  <si>
    <t>GOUTTE LYDIE</t>
  </si>
  <si>
    <t>155904L</t>
  </si>
  <si>
    <t>ORENES LERMA JACKY</t>
  </si>
  <si>
    <t>155907P</t>
  </si>
  <si>
    <t>PAUFIQUE JEAN PAUL</t>
  </si>
  <si>
    <t>155923G</t>
  </si>
  <si>
    <t>BUISSONNIERE DUSTIN</t>
  </si>
  <si>
    <t>156083F</t>
  </si>
  <si>
    <t>CUZIN JACQUES</t>
  </si>
  <si>
    <t>156114P</t>
  </si>
  <si>
    <t>CALISTRI LIONEL</t>
  </si>
  <si>
    <t>156122Y</t>
  </si>
  <si>
    <t>FRANCOIS DIDIER</t>
  </si>
  <si>
    <t>156124A</t>
  </si>
  <si>
    <t>JAPIOT HUBERT</t>
  </si>
  <si>
    <t>156212W</t>
  </si>
  <si>
    <t>DUBROEUCQ PHILIPPE</t>
  </si>
  <si>
    <t>156213X</t>
  </si>
  <si>
    <t>GHOMINEJAD KEYVAN</t>
  </si>
  <si>
    <t>156280V</t>
  </si>
  <si>
    <t>SIBELLIN GERARD</t>
  </si>
  <si>
    <t>156334D</t>
  </si>
  <si>
    <t>VALLOT ROMAIN</t>
  </si>
  <si>
    <t>156368Q</t>
  </si>
  <si>
    <t>TASSET JEROME</t>
  </si>
  <si>
    <t>156396W</t>
  </si>
  <si>
    <t>DERORY SEBASTIEN</t>
  </si>
  <si>
    <t>156425C</t>
  </si>
  <si>
    <t>DREME BERNARD</t>
  </si>
  <si>
    <t>156431J</t>
  </si>
  <si>
    <t>RIVOLIER EMILE</t>
  </si>
  <si>
    <t>156432K</t>
  </si>
  <si>
    <t>BOURREAU JEAN LUC</t>
  </si>
  <si>
    <t>156463T</t>
  </si>
  <si>
    <t>CAESTEKER MARCEL</t>
  </si>
  <si>
    <t>156507R</t>
  </si>
  <si>
    <t>GRUET BERNARD</t>
  </si>
  <si>
    <t>156508S</t>
  </si>
  <si>
    <t>BERCHE JEAN LUC</t>
  </si>
  <si>
    <t>156517C</t>
  </si>
  <si>
    <t>LEVEQUE PAUL GABRIEL</t>
  </si>
  <si>
    <t>156534W</t>
  </si>
  <si>
    <t>BORGEAT CHRISTIANE</t>
  </si>
  <si>
    <t>156554S</t>
  </si>
  <si>
    <t>CARRION TORRES ALBERTO</t>
  </si>
  <si>
    <t>156581X</t>
  </si>
  <si>
    <t>SUDARA BRUNO</t>
  </si>
  <si>
    <t>156609C</t>
  </si>
  <si>
    <t>ROBIN GREGORY</t>
  </si>
  <si>
    <t>156644Q</t>
  </si>
  <si>
    <t>MAUCUIT CLAUDE</t>
  </si>
  <si>
    <t>156663L</t>
  </si>
  <si>
    <t>HAAS DOMINIQUE</t>
  </si>
  <si>
    <t>156788X</t>
  </si>
  <si>
    <t>DUPAS GILLES</t>
  </si>
  <si>
    <t>156918N</t>
  </si>
  <si>
    <t>LACHAUX BERNARD</t>
  </si>
  <si>
    <t>156980F</t>
  </si>
  <si>
    <t>BRUNET MAURICE</t>
  </si>
  <si>
    <t>157067A</t>
  </si>
  <si>
    <t>ROIG MICHEL</t>
  </si>
  <si>
    <t>157080P</t>
  </si>
  <si>
    <t>VILA VERDE EZEQUIEL</t>
  </si>
  <si>
    <t>157089Z</t>
  </si>
  <si>
    <t>AMORETTI JACQUES</t>
  </si>
  <si>
    <t>157148N</t>
  </si>
  <si>
    <t>THIOT PHILIPPE</t>
  </si>
  <si>
    <t>157172P</t>
  </si>
  <si>
    <t>FAURE ELIE</t>
  </si>
  <si>
    <t>157200V</t>
  </si>
  <si>
    <t>TALLON JEAN CLAUDE</t>
  </si>
  <si>
    <t>157214K</t>
  </si>
  <si>
    <t>SOCKEEL AURORE</t>
  </si>
  <si>
    <t>DEVIL'S POOL CLUB</t>
  </si>
  <si>
    <t>157225X</t>
  </si>
  <si>
    <t>MOUTON ALAIN</t>
  </si>
  <si>
    <t>157289R</t>
  </si>
  <si>
    <t>MALIK HERVE</t>
  </si>
  <si>
    <t>157320A</t>
  </si>
  <si>
    <t>DI DONATO JEAN</t>
  </si>
  <si>
    <t>157326G</t>
  </si>
  <si>
    <t>MINARDI ALAIN</t>
  </si>
  <si>
    <t>157347E</t>
  </si>
  <si>
    <t>PERICAUD ROLAND</t>
  </si>
  <si>
    <t>157556G</t>
  </si>
  <si>
    <t>LANDAIS JEAN CLAUDE</t>
  </si>
  <si>
    <t>157695H</t>
  </si>
  <si>
    <t>DEMONET ANTOINE</t>
  </si>
  <si>
    <t>157702Q</t>
  </si>
  <si>
    <t>GALTIER JEAN LUC</t>
  </si>
  <si>
    <t>157789K</t>
  </si>
  <si>
    <t>RUFFET FREDERIC</t>
  </si>
  <si>
    <t>157793P</t>
  </si>
  <si>
    <t>BELGUERMI NICOLAS</t>
  </si>
  <si>
    <t>157824Y</t>
  </si>
  <si>
    <t>CHASTAGNER PHILIPPE</t>
  </si>
  <si>
    <t>157879H</t>
  </si>
  <si>
    <t>MARTINEZ YOANN</t>
  </si>
  <si>
    <t>EIGHT'S POOL GAME</t>
  </si>
  <si>
    <t>157880J</t>
  </si>
  <si>
    <t>BONTOUX SYLVIE</t>
  </si>
  <si>
    <t>158002R</t>
  </si>
  <si>
    <t>TROTEMANN PIERRE</t>
  </si>
  <si>
    <t>158097V</t>
  </si>
  <si>
    <t>CARRET THALLER EVELYNE</t>
  </si>
  <si>
    <t>158166V</t>
  </si>
  <si>
    <t>VACHERAND JEAN PIERRE</t>
  </si>
  <si>
    <t>158168X</t>
  </si>
  <si>
    <t>SUARD FRANCOISE</t>
  </si>
  <si>
    <t>158185Q</t>
  </si>
  <si>
    <t>BEAUD CHRISTOPHE</t>
  </si>
  <si>
    <t>158186R</t>
  </si>
  <si>
    <t>CLARET GEORGES</t>
  </si>
  <si>
    <t>158189V</t>
  </si>
  <si>
    <t>DE BORTOLI PATRICK</t>
  </si>
  <si>
    <t>158191X</t>
  </si>
  <si>
    <t>LAITHIER GERARD</t>
  </si>
  <si>
    <t>158193Z</t>
  </si>
  <si>
    <t>REVERCHON BERNARD</t>
  </si>
  <si>
    <t>158255R</t>
  </si>
  <si>
    <t>LOPES ANDRE</t>
  </si>
  <si>
    <t>158738R</t>
  </si>
  <si>
    <t>ROYET THOMAS</t>
  </si>
  <si>
    <t>159062T</t>
  </si>
  <si>
    <t>BABEL STEPHANIE</t>
  </si>
  <si>
    <t>159063V</t>
  </si>
  <si>
    <t>ARNAUD JEAN PHILIPPE</t>
  </si>
  <si>
    <t>159064W</t>
  </si>
  <si>
    <t>SOCKEEL YANNICK</t>
  </si>
  <si>
    <t>159065X</t>
  </si>
  <si>
    <t>SOCKEEL MARIE PIERRE</t>
  </si>
  <si>
    <t>159121H</t>
  </si>
  <si>
    <t>RICHET MORGAN</t>
  </si>
  <si>
    <t>159122J</t>
  </si>
  <si>
    <t>GELIBERT ALEXIS</t>
  </si>
  <si>
    <t>159123K</t>
  </si>
  <si>
    <t>GELIBERT MARGAUX</t>
  </si>
  <si>
    <t>159156W</t>
  </si>
  <si>
    <t>DENIS DANIEL</t>
  </si>
  <si>
    <t>159157X</t>
  </si>
  <si>
    <t>GRIFFON GILLES</t>
  </si>
  <si>
    <t>159168J</t>
  </si>
  <si>
    <t>HUE PHILIPPE</t>
  </si>
  <si>
    <t>159235G</t>
  </si>
  <si>
    <t>DEPUYDT EDDY</t>
  </si>
  <si>
    <t>159237J</t>
  </si>
  <si>
    <t>COSTA GERARD</t>
  </si>
  <si>
    <t>159263M</t>
  </si>
  <si>
    <t>MOREIRA ALBERTO</t>
  </si>
  <si>
    <t>159347D</t>
  </si>
  <si>
    <t>BREGRE SEBASTIEN</t>
  </si>
  <si>
    <t>159396G</t>
  </si>
  <si>
    <t>CARENZI ROLLAND</t>
  </si>
  <si>
    <t>159482A</t>
  </si>
  <si>
    <t>JEANTET JEAN CLAUDE</t>
  </si>
  <si>
    <t>159584L</t>
  </si>
  <si>
    <t>PLAT PIERRICK</t>
  </si>
  <si>
    <t>159612R</t>
  </si>
  <si>
    <t>FAOUEN PATRICK</t>
  </si>
  <si>
    <t>159641Y</t>
  </si>
  <si>
    <t>BESSE DANIEL</t>
  </si>
  <si>
    <t>159648F</t>
  </si>
  <si>
    <t>FRECHET JULIEN</t>
  </si>
  <si>
    <t>159649G</t>
  </si>
  <si>
    <t>TERNOY PASCAL</t>
  </si>
  <si>
    <t>159700M</t>
  </si>
  <si>
    <t>IMTIASZ ASHH</t>
  </si>
  <si>
    <t>159763F</t>
  </si>
  <si>
    <t>CAILLON ANNE CLAIRE</t>
  </si>
  <si>
    <t>159765H</t>
  </si>
  <si>
    <t>DOMAS SOPHIE</t>
  </si>
  <si>
    <t>159766J</t>
  </si>
  <si>
    <t>MARON ALAIN</t>
  </si>
  <si>
    <t>159769M</t>
  </si>
  <si>
    <t>LAMRANI MEHDI</t>
  </si>
  <si>
    <t>159789J</t>
  </si>
  <si>
    <t>BACHELET DANIEL</t>
  </si>
  <si>
    <t>159790K</t>
  </si>
  <si>
    <t>BENOIT MICHEL</t>
  </si>
  <si>
    <t>159793N</t>
  </si>
  <si>
    <t>EVERAERT BENJAMIN</t>
  </si>
  <si>
    <t>159794P</t>
  </si>
  <si>
    <t>EVERAERT THOMAS</t>
  </si>
  <si>
    <t>159798T</t>
  </si>
  <si>
    <t>MONTILLET JEAN CLAUDE</t>
  </si>
  <si>
    <t>159809F</t>
  </si>
  <si>
    <t>FELIX RENE</t>
  </si>
  <si>
    <t>159822V</t>
  </si>
  <si>
    <t>RAMOND VANESSA</t>
  </si>
  <si>
    <t>159842R</t>
  </si>
  <si>
    <t>MARION GERARD</t>
  </si>
  <si>
    <t>159850A</t>
  </si>
  <si>
    <t>GOYENETCHE STEPHANE</t>
  </si>
  <si>
    <t>159858J</t>
  </si>
  <si>
    <t>THANH TRAN</t>
  </si>
  <si>
    <t>159866S</t>
  </si>
  <si>
    <t>ISMALAJ YLBER</t>
  </si>
  <si>
    <t>159908N</t>
  </si>
  <si>
    <t>LAVAURS BERNARD</t>
  </si>
  <si>
    <t>159910Q</t>
  </si>
  <si>
    <t>MABON CELINE</t>
  </si>
  <si>
    <t>160166T</t>
  </si>
  <si>
    <t>CORBY JEAN CLAUDE</t>
  </si>
  <si>
    <t>160174C</t>
  </si>
  <si>
    <t>MICHAUD LUC</t>
  </si>
  <si>
    <t>160181K</t>
  </si>
  <si>
    <t>FERNANDEZ HERRERA GUY</t>
  </si>
  <si>
    <t>160186Q</t>
  </si>
  <si>
    <t>ROSENBERGER MAIA</t>
  </si>
  <si>
    <t>160236V</t>
  </si>
  <si>
    <t>LE GOFF THIERRY</t>
  </si>
  <si>
    <t>160444W</t>
  </si>
  <si>
    <t>GOSTIAUX LUCIEN</t>
  </si>
  <si>
    <t>160595K</t>
  </si>
  <si>
    <t>RAMBEAU PHILIPPE</t>
  </si>
  <si>
    <t>160605W</t>
  </si>
  <si>
    <t>BONNARD MARTINE</t>
  </si>
  <si>
    <t>160643M</t>
  </si>
  <si>
    <t>BALHAND SEBASTIEN</t>
  </si>
  <si>
    <t>160681D</t>
  </si>
  <si>
    <t>DEODATI PIERRE</t>
  </si>
  <si>
    <t>160682E</t>
  </si>
  <si>
    <t>FALLOT EYMERIC</t>
  </si>
  <si>
    <t>160698X</t>
  </si>
  <si>
    <t>ROUGET DANIEL</t>
  </si>
  <si>
    <t>160730G</t>
  </si>
  <si>
    <t>BAPST CHRISTIAN</t>
  </si>
  <si>
    <t>160731H</t>
  </si>
  <si>
    <t>BERTRAND ADRIEN</t>
  </si>
  <si>
    <t>160742V</t>
  </si>
  <si>
    <t>JOUBERT ERIC</t>
  </si>
  <si>
    <t>160749C</t>
  </si>
  <si>
    <t>VACHER JEAN CLAUDE</t>
  </si>
  <si>
    <t>160782N</t>
  </si>
  <si>
    <t>TESTUD FABIAN</t>
  </si>
  <si>
    <t>160807Q</t>
  </si>
  <si>
    <t>CHOPIN TANGUY</t>
  </si>
  <si>
    <t>160860Y</t>
  </si>
  <si>
    <t>IMBERT EVEN</t>
  </si>
  <si>
    <t>160876Q</t>
  </si>
  <si>
    <t>BAUDIN LILIANE</t>
  </si>
  <si>
    <t>160877R</t>
  </si>
  <si>
    <t>BOULADE COLETTE</t>
  </si>
  <si>
    <t>160879T</t>
  </si>
  <si>
    <t>BOUVAIST MARTINE</t>
  </si>
  <si>
    <t>160881W</t>
  </si>
  <si>
    <t>DUMAS YVES</t>
  </si>
  <si>
    <t>160882X</t>
  </si>
  <si>
    <t>FURTAK ROLAND</t>
  </si>
  <si>
    <t>160883Y</t>
  </si>
  <si>
    <t>MALLET LANDRY</t>
  </si>
  <si>
    <t>160905X</t>
  </si>
  <si>
    <t>LHOMME SYLVAIN</t>
  </si>
  <si>
    <t>160912E</t>
  </si>
  <si>
    <t>FOULTIER JACKY</t>
  </si>
  <si>
    <t>160972V</t>
  </si>
  <si>
    <t>FLORET DOMINIQUE</t>
  </si>
  <si>
    <t>160979C</t>
  </si>
  <si>
    <t>PFIRSCH MARTINE</t>
  </si>
  <si>
    <t>161059P</t>
  </si>
  <si>
    <t>CALYAKA ABDURRAHMAN</t>
  </si>
  <si>
    <t>161067Y</t>
  </si>
  <si>
    <t>BROCARD GILLES</t>
  </si>
  <si>
    <t>161105P</t>
  </si>
  <si>
    <t>BAUMANN CLAUDE</t>
  </si>
  <si>
    <t>161258F</t>
  </si>
  <si>
    <t>ADON MARC OLIVIER</t>
  </si>
  <si>
    <t>161278C</t>
  </si>
  <si>
    <t>CHAFI MAJID</t>
  </si>
  <si>
    <t>161384S</t>
  </si>
  <si>
    <t>CADET DAVID CHRISTOPHER</t>
  </si>
  <si>
    <t>162070N</t>
  </si>
  <si>
    <t>TRIPLET FREDERIC</t>
  </si>
  <si>
    <t>162200E</t>
  </si>
  <si>
    <t>MOREIRA LEONARDO</t>
  </si>
  <si>
    <t>162464R</t>
  </si>
  <si>
    <t>NAVEL ANGELIQUE</t>
  </si>
  <si>
    <t>162465S</t>
  </si>
  <si>
    <t>RYBAK RAPHAEL</t>
  </si>
  <si>
    <t>162474C</t>
  </si>
  <si>
    <t>GOGORA JACKIE</t>
  </si>
  <si>
    <t>162524G</t>
  </si>
  <si>
    <t>MASSELOT CEDRIC</t>
  </si>
  <si>
    <t>162532Q</t>
  </si>
  <si>
    <t>ARTICO JOEL</t>
  </si>
  <si>
    <t>162579R</t>
  </si>
  <si>
    <t>BREGRE MAELYS</t>
  </si>
  <si>
    <t>162580S</t>
  </si>
  <si>
    <t>BREGRE LILOU</t>
  </si>
  <si>
    <t>162609Z</t>
  </si>
  <si>
    <t>SOMVEILLE DOMINIQUE</t>
  </si>
  <si>
    <t>162644M</t>
  </si>
  <si>
    <t>BOUZOUZOU HAMID</t>
  </si>
  <si>
    <t>162697V</t>
  </si>
  <si>
    <t>FAYOLLE GUY</t>
  </si>
  <si>
    <t>162698W</t>
  </si>
  <si>
    <t>KUHN JAMES</t>
  </si>
  <si>
    <t>162776F</t>
  </si>
  <si>
    <t>DUVILLARD VINCENT</t>
  </si>
  <si>
    <t>162803K</t>
  </si>
  <si>
    <t>KEBE MAMADOU</t>
  </si>
  <si>
    <t>162814X</t>
  </si>
  <si>
    <t>BELLET SYLVAIN</t>
  </si>
  <si>
    <t>162867E</t>
  </si>
  <si>
    <t>OYONARTE GERARD</t>
  </si>
  <si>
    <t>162870H</t>
  </si>
  <si>
    <t>TOURAINE PATRICE</t>
  </si>
  <si>
    <t>162871J</t>
  </si>
  <si>
    <t>VAN DER HEYDEN JOHN</t>
  </si>
  <si>
    <t>162873L</t>
  </si>
  <si>
    <t>THIVOLLE CECILE</t>
  </si>
  <si>
    <t>162874M</t>
  </si>
  <si>
    <t>THIVOLLE JEAN LOUIS</t>
  </si>
  <si>
    <t>162917J</t>
  </si>
  <si>
    <t>DAUBERT PATRICE</t>
  </si>
  <si>
    <t>162918K</t>
  </si>
  <si>
    <t>VIMAL ALAIN</t>
  </si>
  <si>
    <t>162930Y</t>
  </si>
  <si>
    <t>PEDROTTI LIONEL</t>
  </si>
  <si>
    <t>162964K</t>
  </si>
  <si>
    <t>PONCET ROBERT</t>
  </si>
  <si>
    <t>163037P</t>
  </si>
  <si>
    <t>BRUNET MARC</t>
  </si>
  <si>
    <t>163038Q</t>
  </si>
  <si>
    <t>ROBERT HENRY</t>
  </si>
  <si>
    <t>163046Z</t>
  </si>
  <si>
    <t>PAPET PATRICK</t>
  </si>
  <si>
    <t>163047A</t>
  </si>
  <si>
    <t>BORDET LEO</t>
  </si>
  <si>
    <t>163075F</t>
  </si>
  <si>
    <t>FERNANDES BENJAMIN</t>
  </si>
  <si>
    <t>163116A</t>
  </si>
  <si>
    <t>MAUDUIT DAVID</t>
  </si>
  <si>
    <t>163132S</t>
  </si>
  <si>
    <t>PERUS ERIC ALAIN</t>
  </si>
  <si>
    <t>163159X</t>
  </si>
  <si>
    <t>LUPO VITO</t>
  </si>
  <si>
    <t>163160Y</t>
  </si>
  <si>
    <t>BROCHAND EVELYNE</t>
  </si>
  <si>
    <t>163164C</t>
  </si>
  <si>
    <t>LACAUX TAFFOUREAU STEPHANE</t>
  </si>
  <si>
    <t>163244P</t>
  </si>
  <si>
    <t>PREVOST PATRICK</t>
  </si>
  <si>
    <t>163262J</t>
  </si>
  <si>
    <t>MOUGIN PIERRE</t>
  </si>
  <si>
    <t>163264L</t>
  </si>
  <si>
    <t>PEYREAUD DENIS</t>
  </si>
  <si>
    <t>163282F</t>
  </si>
  <si>
    <t>AARAB LAHOUSINE</t>
  </si>
  <si>
    <t>163316S</t>
  </si>
  <si>
    <t>LAURENT DANIEL</t>
  </si>
  <si>
    <t>163317T</t>
  </si>
  <si>
    <t>SCHOCK ALAIN</t>
  </si>
  <si>
    <t>163345Z</t>
  </si>
  <si>
    <t>GIRARDON ROLAND</t>
  </si>
  <si>
    <t>163504X</t>
  </si>
  <si>
    <t>DELORME STEPHANE</t>
  </si>
  <si>
    <t>163507A</t>
  </si>
  <si>
    <t>GUIRI BAHAEDDINE</t>
  </si>
  <si>
    <t>163512F</t>
  </si>
  <si>
    <t>MARTIN JEAN PAUL</t>
  </si>
  <si>
    <t>163543P</t>
  </si>
  <si>
    <t>CHAPPERT ADRIEN LUDOVIC</t>
  </si>
  <si>
    <t>163544Q</t>
  </si>
  <si>
    <t>SILVESTRE JEAN PAUL</t>
  </si>
  <si>
    <t>163554B</t>
  </si>
  <si>
    <t>AGNEL FLORENT</t>
  </si>
  <si>
    <t>163592S</t>
  </si>
  <si>
    <t>BENABDESSELAM YASSINE</t>
  </si>
  <si>
    <t>163670C</t>
  </si>
  <si>
    <t>HEDOUIN HENRI</t>
  </si>
  <si>
    <t>163728Q</t>
  </si>
  <si>
    <t>JACOULOT CHRISTIAN</t>
  </si>
  <si>
    <t>163735Y</t>
  </si>
  <si>
    <t>LAPORTE VALENTIN</t>
  </si>
  <si>
    <t>163774Q</t>
  </si>
  <si>
    <t>VEYRON THOMAS</t>
  </si>
  <si>
    <t>163788F</t>
  </si>
  <si>
    <t>BLONDELLE CLEMENT</t>
  </si>
  <si>
    <t>163857F</t>
  </si>
  <si>
    <t>BURLET FRANCK</t>
  </si>
  <si>
    <t>163951H</t>
  </si>
  <si>
    <t>DELENNE JEAN FRANCOIS</t>
  </si>
  <si>
    <t>163952J</t>
  </si>
  <si>
    <t>AUVITY SEBASTIEN</t>
  </si>
  <si>
    <t>163954L</t>
  </si>
  <si>
    <t>JUILLET ALEXI</t>
  </si>
  <si>
    <t>163984T</t>
  </si>
  <si>
    <t>CHAPUIS MAXIME</t>
  </si>
  <si>
    <t>163988Y</t>
  </si>
  <si>
    <t>BAYA FOUAD</t>
  </si>
  <si>
    <t>164102X</t>
  </si>
  <si>
    <t>DEVILLARD KARINE</t>
  </si>
  <si>
    <t>164109E</t>
  </si>
  <si>
    <t>BIED CHARRETON OSCAR</t>
  </si>
  <si>
    <t>164144S</t>
  </si>
  <si>
    <t>MARCON JEAN YVES</t>
  </si>
  <si>
    <t>164148X</t>
  </si>
  <si>
    <t>GODINOT THIERRY</t>
  </si>
  <si>
    <t>164191T</t>
  </si>
  <si>
    <t>RACHEL BOISGIBAULT</t>
  </si>
  <si>
    <t>164274J</t>
  </si>
  <si>
    <t>BARIZZA DANIEL</t>
  </si>
  <si>
    <t>164275K</t>
  </si>
  <si>
    <t>ROCCI BERNARD</t>
  </si>
  <si>
    <t>164276L</t>
  </si>
  <si>
    <t>DE KEYSER JEAN PIERRE</t>
  </si>
  <si>
    <t>164355X</t>
  </si>
  <si>
    <t>MAISONNIAL JEAN LUC</t>
  </si>
  <si>
    <t>164577N</t>
  </si>
  <si>
    <t>DECOUZON JEAN FRANCOIS</t>
  </si>
  <si>
    <t>164682C</t>
  </si>
  <si>
    <t>DUPUIS DOMINIQUE</t>
  </si>
  <si>
    <t>164683D</t>
  </si>
  <si>
    <t>JANIO ALAIN</t>
  </si>
  <si>
    <t>164685F</t>
  </si>
  <si>
    <t>MIVIERE BERNARD</t>
  </si>
  <si>
    <t>164712K</t>
  </si>
  <si>
    <t>DUBUY RENAUD</t>
  </si>
  <si>
    <t>164717Q</t>
  </si>
  <si>
    <t>DEGUILHEN ROMAIN</t>
  </si>
  <si>
    <t>164726A</t>
  </si>
  <si>
    <t>ASTIC JULIAN</t>
  </si>
  <si>
    <t>164727B</t>
  </si>
  <si>
    <t>ABBO SEBASTIAN</t>
  </si>
  <si>
    <t>164728C</t>
  </si>
  <si>
    <t>DEMELLIER STEPHANE</t>
  </si>
  <si>
    <t>164749A</t>
  </si>
  <si>
    <t>CLAUDON PIERRE YVES</t>
  </si>
  <si>
    <t>164764R</t>
  </si>
  <si>
    <t>BERNARD MAZZURCO MICHEL</t>
  </si>
  <si>
    <t>164834S</t>
  </si>
  <si>
    <t>DUBOWYJ MICHEL</t>
  </si>
  <si>
    <t>164853N</t>
  </si>
  <si>
    <t>BOUVAT DANIEL</t>
  </si>
  <si>
    <t>164854P</t>
  </si>
  <si>
    <t>BREDA CLAUDE</t>
  </si>
  <si>
    <t>164855Q</t>
  </si>
  <si>
    <t>BURLET JEAN PAUL</t>
  </si>
  <si>
    <t>164856R</t>
  </si>
  <si>
    <t>CAMOUT GILBERT</t>
  </si>
  <si>
    <t>164857S</t>
  </si>
  <si>
    <t>CREPEL BENOIT</t>
  </si>
  <si>
    <t>164858T</t>
  </si>
  <si>
    <t>DE LA SERNA CESAR</t>
  </si>
  <si>
    <t>164859V</t>
  </si>
  <si>
    <t>TERMOZ ROBERT</t>
  </si>
  <si>
    <t>164876N</t>
  </si>
  <si>
    <t>BOURJA MOUNIR</t>
  </si>
  <si>
    <t>164924Q</t>
  </si>
  <si>
    <t>SCHOCH JEAN MARIE</t>
  </si>
  <si>
    <t>165008G</t>
  </si>
  <si>
    <t>BUFFERNE CALVIN</t>
  </si>
  <si>
    <t>165321X</t>
  </si>
  <si>
    <t>STEENHAUT CLEMENTINE</t>
  </si>
  <si>
    <t>165794L</t>
  </si>
  <si>
    <t>BILLOUX JOHANN</t>
  </si>
  <si>
    <t>165809C</t>
  </si>
  <si>
    <t>FREYBURGER RICHARD</t>
  </si>
  <si>
    <t>165810D</t>
  </si>
  <si>
    <t>KOOMEN PETRUS</t>
  </si>
  <si>
    <t>165837H</t>
  </si>
  <si>
    <t>FLORET MARCELLE</t>
  </si>
  <si>
    <t>165861J</t>
  </si>
  <si>
    <t>VERGORI ROMANO</t>
  </si>
  <si>
    <t>165888N</t>
  </si>
  <si>
    <t>GRAND MARGAUX</t>
  </si>
  <si>
    <t>165889P</t>
  </si>
  <si>
    <t>FABIE GERARD</t>
  </si>
  <si>
    <t>165890Q</t>
  </si>
  <si>
    <t>MARTINEZ JOSEPH</t>
  </si>
  <si>
    <t>165923B</t>
  </si>
  <si>
    <t>PADROS FREDERIC</t>
  </si>
  <si>
    <t>165940V</t>
  </si>
  <si>
    <t>BERCHET MOGUET NICOLAS</t>
  </si>
  <si>
    <t>165944Z</t>
  </si>
  <si>
    <t>FULCHIRON ULRICH</t>
  </si>
  <si>
    <t>165953J</t>
  </si>
  <si>
    <t>BIDAULT PASCAL</t>
  </si>
  <si>
    <t>165954K</t>
  </si>
  <si>
    <t>PAUGER JEAN LOUIS</t>
  </si>
  <si>
    <t>165955L</t>
  </si>
  <si>
    <t>VINCENT PHILIPPE</t>
  </si>
  <si>
    <t>165964W</t>
  </si>
  <si>
    <t>ASTIC AURELIEN</t>
  </si>
  <si>
    <t>165968A</t>
  </si>
  <si>
    <t>KROLL HENRI</t>
  </si>
  <si>
    <t>165971D</t>
  </si>
  <si>
    <t>MABILLE DOMINIQUE</t>
  </si>
  <si>
    <t>165973F</t>
  </si>
  <si>
    <t>MORINI MARCEL</t>
  </si>
  <si>
    <t>165974G</t>
  </si>
  <si>
    <t>RENARD DIMITRI</t>
  </si>
  <si>
    <t>166052R</t>
  </si>
  <si>
    <t>LEBRE PHILIPPE</t>
  </si>
  <si>
    <t>166117M</t>
  </si>
  <si>
    <t>YAZMADJIAN SONIA</t>
  </si>
  <si>
    <t>166125W</t>
  </si>
  <si>
    <t>MAGDELAINE NICOLAS</t>
  </si>
  <si>
    <t>166134F</t>
  </si>
  <si>
    <t>CASTANIER JEAN FRANCOIS</t>
  </si>
  <si>
    <t>166170V</t>
  </si>
  <si>
    <t>JOUFFRAY HENRI</t>
  </si>
  <si>
    <t>166217W</t>
  </si>
  <si>
    <t>MORIZET SEBASTIEN</t>
  </si>
  <si>
    <t>166237S</t>
  </si>
  <si>
    <t>PAQUIER SILVERE</t>
  </si>
  <si>
    <t>166264X</t>
  </si>
  <si>
    <t>TORNIER JORDAN</t>
  </si>
  <si>
    <t>166265Y</t>
  </si>
  <si>
    <t>PIGNET BAPTISTE</t>
  </si>
  <si>
    <t>166303P</t>
  </si>
  <si>
    <t>JULLIEN NILS</t>
  </si>
  <si>
    <t>166366H</t>
  </si>
  <si>
    <t>MONTAGNON GERARD</t>
  </si>
  <si>
    <t>166368K</t>
  </si>
  <si>
    <t>FERRIOL PATRICE</t>
  </si>
  <si>
    <t>166416M</t>
  </si>
  <si>
    <t>ROBIN JEAN FRANCOIS</t>
  </si>
  <si>
    <t>166417N</t>
  </si>
  <si>
    <t>NOURRY AXEL</t>
  </si>
  <si>
    <t>166428A</t>
  </si>
  <si>
    <t>IMBERT ELVIS</t>
  </si>
  <si>
    <t>166436J</t>
  </si>
  <si>
    <t>DUFOUR CEDRIC</t>
  </si>
  <si>
    <t>166480G</t>
  </si>
  <si>
    <t>FECHET PASCAL</t>
  </si>
  <si>
    <t>166503G</t>
  </si>
  <si>
    <t>HEDOUIN DOMINIQUE</t>
  </si>
  <si>
    <t>166504H</t>
  </si>
  <si>
    <t>FABBRI DOMINIQUE</t>
  </si>
  <si>
    <t>166505J</t>
  </si>
  <si>
    <t>FABBRI SABINE</t>
  </si>
  <si>
    <t>166506K</t>
  </si>
  <si>
    <t>JACQUEMIN ELISABETH</t>
  </si>
  <si>
    <t>166507L</t>
  </si>
  <si>
    <t>LYET JEAN PAUL</t>
  </si>
  <si>
    <t>166508M</t>
  </si>
  <si>
    <t>REBOUL MARIE CLAIRE</t>
  </si>
  <si>
    <t>166509N</t>
  </si>
  <si>
    <t>REBOUL PATRICK</t>
  </si>
  <si>
    <t>166510P</t>
  </si>
  <si>
    <t>ROBERT PIERRE</t>
  </si>
  <si>
    <t>166516W</t>
  </si>
  <si>
    <t>CHARRON INGRID</t>
  </si>
  <si>
    <t>166547E</t>
  </si>
  <si>
    <t>GOUJON VINCENT</t>
  </si>
  <si>
    <t>166553L</t>
  </si>
  <si>
    <t>CARON FRANCK</t>
  </si>
  <si>
    <t>166554M</t>
  </si>
  <si>
    <t>PRAL NINA</t>
  </si>
  <si>
    <t>166555N</t>
  </si>
  <si>
    <t>POULARD EMMANUEL</t>
  </si>
  <si>
    <t>166579P</t>
  </si>
  <si>
    <t>DELPLANQUE JEAN PIERRE</t>
  </si>
  <si>
    <t>166618G</t>
  </si>
  <si>
    <t>LEYNAUD VALENTIN</t>
  </si>
  <si>
    <t>166630V</t>
  </si>
  <si>
    <t>IMBERT MELVYN</t>
  </si>
  <si>
    <t>166631W</t>
  </si>
  <si>
    <t>BENSACQ BONTOUX ALICIA</t>
  </si>
  <si>
    <t>166636B</t>
  </si>
  <si>
    <t>HUSCHARD LOUIS</t>
  </si>
  <si>
    <t>166637C</t>
  </si>
  <si>
    <t>MISCHLER BORIS</t>
  </si>
  <si>
    <t>166654W</t>
  </si>
  <si>
    <t>GELEZ CHRISTOPHE</t>
  </si>
  <si>
    <t>166660C</t>
  </si>
  <si>
    <t>CLAVEL DAMIEN</t>
  </si>
  <si>
    <t>166690K</t>
  </si>
  <si>
    <t>MARTINEZ CHRISTOPHE</t>
  </si>
  <si>
    <t>166692M</t>
  </si>
  <si>
    <t>BAYON BRUNO</t>
  </si>
  <si>
    <t>166704A</t>
  </si>
  <si>
    <t>FOUGEROL SESTIER JESSICA</t>
  </si>
  <si>
    <t>166705B</t>
  </si>
  <si>
    <t>BRANGBOUR MARYACIN</t>
  </si>
  <si>
    <t>166742R</t>
  </si>
  <si>
    <t>BEDDOUCHE GHALI</t>
  </si>
  <si>
    <t>166749Z</t>
  </si>
  <si>
    <t>DUCLOZ NICOLAS</t>
  </si>
  <si>
    <t>166756G</t>
  </si>
  <si>
    <t>DUPUIS MARC</t>
  </si>
  <si>
    <t>166769W</t>
  </si>
  <si>
    <t>LUMINET ALEXANDRE</t>
  </si>
  <si>
    <t>166783L</t>
  </si>
  <si>
    <t>FANET HERVE</t>
  </si>
  <si>
    <t>166800E</t>
  </si>
  <si>
    <t>GOURION THOMAS</t>
  </si>
  <si>
    <t>166812S</t>
  </si>
  <si>
    <t>MARTEL BENJAMIN</t>
  </si>
  <si>
    <t>166813T</t>
  </si>
  <si>
    <t>BLEIN SEBASTIEN</t>
  </si>
  <si>
    <t>166839X</t>
  </si>
  <si>
    <t>DESSE JEAN FRANCOIS</t>
  </si>
  <si>
    <t>166844C</t>
  </si>
  <si>
    <t>FLOCH JULIEN</t>
  </si>
  <si>
    <t>166856Q</t>
  </si>
  <si>
    <t>VICTOR MARTIN</t>
  </si>
  <si>
    <t>166881S</t>
  </si>
  <si>
    <t>FERRO BRUNO</t>
  </si>
  <si>
    <t>166884W</t>
  </si>
  <si>
    <t>BRAHIMI BRUNET ADAM</t>
  </si>
  <si>
    <t>166885X</t>
  </si>
  <si>
    <t>BRAHIMI BRUNET GERMAIN</t>
  </si>
  <si>
    <t>166897K</t>
  </si>
  <si>
    <t>LANSAQUE JEAN MARIE</t>
  </si>
  <si>
    <t>166911A</t>
  </si>
  <si>
    <t>BOTU MATHIEU</t>
  </si>
  <si>
    <t>166937D</t>
  </si>
  <si>
    <t>HENRY AGNES</t>
  </si>
  <si>
    <t>166949R</t>
  </si>
  <si>
    <t>MORTELLIER MURIELLE</t>
  </si>
  <si>
    <t>166950S</t>
  </si>
  <si>
    <t>REVENIAUD BRUNO</t>
  </si>
  <si>
    <t>BLANC 1</t>
  </si>
  <si>
    <t>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</si>
</sst>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;;;"/>
  </numFmts>
  <fonts count="27" x14ac:knownFonts="1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</font>
    <font>
      <b/>
      <sz val="8"/>
      <color indexed="81"/>
      <name val="Tahoma"/>
    </font>
    <font>
      <sz val="10"/>
      <color indexed="81"/>
      <name val="Tahoma"/>
      <family val="2"/>
    </font>
    <font>
      <sz val="9"/>
      <color rgb="FF444444"/>
      <name val="Trebuchet MS"/>
      <family val="2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omic Sans MS"/>
      <family val="4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4" fillId="0" borderId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10" borderId="0" xfId="0" applyFont="1" applyFill="1" applyAlignment="1" applyProtection="1">
      <alignment horizontal="right"/>
    </xf>
    <xf numFmtId="0" fontId="1" fillId="11" borderId="16" xfId="0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3" fillId="7" borderId="16" xfId="0" applyFont="1" applyFill="1" applyBorder="1" applyAlignment="1">
      <alignment vertical="center"/>
    </xf>
    <xf numFmtId="0" fontId="1" fillId="12" borderId="16" xfId="0" applyFont="1" applyFill="1" applyBorder="1" applyAlignment="1" applyProtection="1">
      <alignment horizontal="center" vertical="center" wrapText="1"/>
    </xf>
    <xf numFmtId="0" fontId="3" fillId="10" borderId="0" xfId="0" applyFont="1" applyFill="1"/>
    <xf numFmtId="0" fontId="2" fillId="10" borderId="0" xfId="0" applyFont="1" applyFill="1"/>
    <xf numFmtId="0" fontId="4" fillId="4" borderId="15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15" xfId="0" quotePrefix="1" applyFont="1" applyFill="1" applyBorder="1" applyAlignment="1" applyProtection="1">
      <alignment horizontal="center" vertical="center"/>
      <protection hidden="1"/>
    </xf>
    <xf numFmtId="0" fontId="0" fillId="13" borderId="14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2" fillId="0" borderId="1" xfId="0" applyFont="1" applyBorder="1" applyProtection="1"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172" fontId="5" fillId="0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5" fillId="11" borderId="27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Border="1" applyAlignment="1" applyProtection="1">
      <alignment horizontal="left" vertic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5" fillId="11" borderId="28" xfId="0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72" fontId="5" fillId="0" borderId="27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5" fillId="7" borderId="30" xfId="0" applyFont="1" applyFill="1" applyBorder="1" applyAlignment="1" applyProtection="1">
      <alignment horizontal="left" vertical="center"/>
      <protection hidden="1"/>
    </xf>
    <xf numFmtId="0" fontId="5" fillId="7" borderId="31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7" borderId="32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9" fillId="0" borderId="26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9" fillId="0" borderId="25" xfId="0" applyNumberFormat="1" applyFont="1" applyBorder="1" applyAlignment="1" applyProtection="1">
      <alignment horizontal="center" vertical="center"/>
      <protection hidden="1"/>
    </xf>
    <xf numFmtId="0" fontId="5" fillId="0" borderId="15" xfId="0" quotePrefix="1" applyFont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11" borderId="34" xfId="0" applyFont="1" applyFill="1" applyBorder="1" applyAlignment="1" applyProtection="1">
      <alignment horizontal="center" vertical="center"/>
      <protection hidden="1"/>
    </xf>
    <xf numFmtId="0" fontId="5" fillId="11" borderId="35" xfId="0" applyFont="1" applyFill="1" applyBorder="1" applyAlignment="1" applyProtection="1">
      <alignment horizontal="center" vertical="center"/>
      <protection hidden="1"/>
    </xf>
    <xf numFmtId="0" fontId="5" fillId="11" borderId="36" xfId="0" applyFont="1" applyFill="1" applyBorder="1" applyAlignment="1" applyProtection="1">
      <alignment horizontal="center" vertical="center"/>
      <protection hidden="1"/>
    </xf>
    <xf numFmtId="0" fontId="5" fillId="13" borderId="27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5" fillId="13" borderId="28" xfId="0" applyFont="1" applyFill="1" applyBorder="1" applyAlignment="1" applyProtection="1">
      <alignment horizontal="center" vertical="center"/>
      <protection hidden="1"/>
    </xf>
    <xf numFmtId="0" fontId="5" fillId="13" borderId="34" xfId="0" applyFont="1" applyFill="1" applyBorder="1" applyAlignment="1" applyProtection="1">
      <alignment horizontal="center" vertical="center"/>
      <protection hidden="1"/>
    </xf>
    <xf numFmtId="0" fontId="5" fillId="13" borderId="35" xfId="0" applyFont="1" applyFill="1" applyBorder="1" applyAlignment="1" applyProtection="1">
      <alignment horizontal="center" vertical="center"/>
      <protection hidden="1"/>
    </xf>
    <xf numFmtId="0" fontId="5" fillId="13" borderId="36" xfId="0" applyFont="1" applyFill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right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Fill="1" applyAlignment="1" applyProtection="1">
      <alignment vertical="center"/>
      <protection hidden="1"/>
    </xf>
    <xf numFmtId="172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2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8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15" xfId="0" quotePrefix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locked="0" hidden="1"/>
    </xf>
    <xf numFmtId="172" fontId="2" fillId="0" borderId="27" xfId="0" applyNumberFormat="1" applyFont="1" applyFill="1" applyBorder="1" applyAlignment="1" applyProtection="1">
      <alignment horizontal="center" vertical="center"/>
      <protection hidden="1"/>
    </xf>
    <xf numFmtId="172" fontId="2" fillId="0" borderId="27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Alignment="1">
      <alignment vertical="center"/>
    </xf>
    <xf numFmtId="0" fontId="7" fillId="15" borderId="40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/>
    </xf>
    <xf numFmtId="0" fontId="7" fillId="15" borderId="4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1" fillId="14" borderId="40" xfId="0" applyFont="1" applyFill="1" applyBorder="1" applyAlignment="1">
      <alignment horizontal="center" vertical="center"/>
    </xf>
    <xf numFmtId="0" fontId="11" fillId="14" borderId="41" xfId="0" applyFont="1" applyFill="1" applyBorder="1" applyAlignment="1">
      <alignment horizontal="center" vertical="center"/>
    </xf>
    <xf numFmtId="0" fontId="11" fillId="14" borderId="42" xfId="0" applyFont="1" applyFill="1" applyBorder="1" applyAlignment="1">
      <alignment horizontal="center" vertical="center"/>
    </xf>
    <xf numFmtId="0" fontId="14" fillId="5" borderId="43" xfId="0" applyFont="1" applyFill="1" applyBorder="1" applyAlignment="1" applyProtection="1">
      <alignment horizontal="center" vertical="center"/>
    </xf>
    <xf numFmtId="0" fontId="14" fillId="5" borderId="44" xfId="0" applyFont="1" applyFill="1" applyBorder="1" applyAlignment="1" applyProtection="1">
      <alignment horizontal="center" vertical="center"/>
    </xf>
    <xf numFmtId="0" fontId="14" fillId="4" borderId="43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4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9" fillId="11" borderId="21" xfId="0" applyFont="1" applyFill="1" applyBorder="1" applyAlignment="1" applyProtection="1">
      <alignment horizontal="center" vertical="center"/>
      <protection hidden="1"/>
    </xf>
    <xf numFmtId="0" fontId="9" fillId="11" borderId="15" xfId="0" applyFont="1" applyFill="1" applyBorder="1" applyAlignment="1" applyProtection="1">
      <alignment horizontal="center" vertical="center"/>
      <protection hidden="1"/>
    </xf>
    <xf numFmtId="0" fontId="16" fillId="0" borderId="23" xfId="0" applyFont="1" applyFill="1" applyBorder="1" applyAlignment="1" applyProtection="1">
      <alignment horizontal="center" vertical="center"/>
      <protection hidden="1"/>
    </xf>
    <xf numFmtId="0" fontId="7" fillId="10" borderId="45" xfId="0" applyFont="1" applyFill="1" applyBorder="1" applyAlignment="1" applyProtection="1">
      <alignment horizontal="center" vertical="center"/>
      <protection hidden="1"/>
    </xf>
    <xf numFmtId="0" fontId="7" fillId="10" borderId="46" xfId="0" applyFont="1" applyFill="1" applyBorder="1" applyAlignment="1" applyProtection="1">
      <alignment horizontal="center" vertical="center"/>
      <protection hidden="1"/>
    </xf>
    <xf numFmtId="0" fontId="7" fillId="10" borderId="4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14" fontId="4" fillId="4" borderId="1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48" xfId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49" xfId="1" applyFont="1" applyFill="1" applyBorder="1" applyAlignment="1" applyProtection="1">
      <alignment horizontal="center" vertical="center"/>
    </xf>
    <xf numFmtId="4" fontId="2" fillId="0" borderId="5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2">
    <cellStyle name="Normal" xfId="0" builtinId="0"/>
    <cellStyle name="Normal_CLASSEMENT POOL 03-04 TOURNOI NATIONNAUX" xfId="1"/>
  </cellStyles>
  <dxfs count="74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8</xdr:row>
          <xdr:rowOff>0</xdr:rowOff>
        </xdr:from>
        <xdr:to>
          <xdr:col>11</xdr:col>
          <xdr:colOff>1590675</xdr:colOff>
          <xdr:row>8</xdr:row>
          <xdr:rowOff>0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Automatique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8</xdr:row>
          <xdr:rowOff>0</xdr:rowOff>
        </xdr:from>
        <xdr:to>
          <xdr:col>11</xdr:col>
          <xdr:colOff>1609725</xdr:colOff>
          <xdr:row>8</xdr:row>
          <xdr:rowOff>0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Manuel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8</xdr:row>
          <xdr:rowOff>0</xdr:rowOff>
        </xdr:from>
        <xdr:to>
          <xdr:col>11</xdr:col>
          <xdr:colOff>1590675</xdr:colOff>
          <xdr:row>8</xdr:row>
          <xdr:rowOff>0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Lancement Tournoi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</xdr:row>
          <xdr:rowOff>9525</xdr:rowOff>
        </xdr:from>
        <xdr:to>
          <xdr:col>11</xdr:col>
          <xdr:colOff>1581150</xdr:colOff>
          <xdr:row>6</xdr:row>
          <xdr:rowOff>161925</xdr:rowOff>
        </xdr:to>
        <xdr:sp macro="" textlink="">
          <xdr:nvSpPr>
            <xdr:cNvPr id="8212" name="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INSERER JOUEUR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942975</xdr:colOff>
      <xdr:row>0</xdr:row>
      <xdr:rowOff>47625</xdr:rowOff>
    </xdr:from>
    <xdr:to>
      <xdr:col>22</xdr:col>
      <xdr:colOff>457200</xdr:colOff>
      <xdr:row>2</xdr:row>
      <xdr:rowOff>333375</xdr:rowOff>
    </xdr:to>
    <xdr:pic>
      <xdr:nvPicPr>
        <xdr:cNvPr id="10256" name="Picture 16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7625"/>
          <a:ext cx="1123950" cy="104775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638175</xdr:colOff>
      <xdr:row>2</xdr:row>
      <xdr:rowOff>342900</xdr:rowOff>
    </xdr:to>
    <xdr:pic>
      <xdr:nvPicPr>
        <xdr:cNvPr id="10257" name="Picture 17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85850" cy="1057275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264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261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0</xdr:col>
      <xdr:colOff>38100</xdr:colOff>
      <xdr:row>6</xdr:row>
      <xdr:rowOff>361950</xdr:rowOff>
    </xdr:from>
    <xdr:to>
      <xdr:col>0</xdr:col>
      <xdr:colOff>457200</xdr:colOff>
      <xdr:row>18</xdr:row>
      <xdr:rowOff>19050</xdr:rowOff>
    </xdr:to>
    <xdr:grpSp>
      <xdr:nvGrpSpPr>
        <xdr:cNvPr id="10319" name="Group 79"/>
        <xdr:cNvGrpSpPr>
          <a:grpSpLocks/>
        </xdr:cNvGrpSpPr>
      </xdr:nvGrpSpPr>
      <xdr:grpSpPr bwMode="auto">
        <a:xfrm>
          <a:off x="38100" y="2647950"/>
          <a:ext cx="419100" cy="4229100"/>
          <a:chOff x="4" y="278"/>
          <a:chExt cx="44" cy="444"/>
        </a:xfrm>
      </xdr:grpSpPr>
      <xdr:sp macro="" textlink="">
        <xdr:nvSpPr>
          <xdr:cNvPr id="10266" name="Oval 26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265" name="Text Box 25"/>
          <xdr:cNvSpPr txBox="1">
            <a:spLocks noChangeArrowheads="1"/>
          </xdr:cNvSpPr>
        </xdr:nvSpPr>
        <xdr:spPr bwMode="auto">
          <a:xfrm>
            <a:off x="13" y="287"/>
            <a:ext cx="24" cy="2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5029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10267" name="Oval 27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268" name="Text Box 28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5029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  <xdr:twoCellAnchor>
    <xdr:from>
      <xdr:col>22</xdr:col>
      <xdr:colOff>38100</xdr:colOff>
      <xdr:row>4</xdr:row>
      <xdr:rowOff>361950</xdr:rowOff>
    </xdr:from>
    <xdr:to>
      <xdr:col>22</xdr:col>
      <xdr:colOff>457200</xdr:colOff>
      <xdr:row>16</xdr:row>
      <xdr:rowOff>19050</xdr:rowOff>
    </xdr:to>
    <xdr:grpSp>
      <xdr:nvGrpSpPr>
        <xdr:cNvPr id="10276" name="Group 36"/>
        <xdr:cNvGrpSpPr>
          <a:grpSpLocks/>
        </xdr:cNvGrpSpPr>
      </xdr:nvGrpSpPr>
      <xdr:grpSpPr bwMode="auto">
        <a:xfrm>
          <a:off x="12369800" y="1885950"/>
          <a:ext cx="419100" cy="4229100"/>
          <a:chOff x="1241" y="198"/>
          <a:chExt cx="44" cy="444"/>
        </a:xfrm>
      </xdr:grpSpPr>
      <xdr:sp macro="" textlink="">
        <xdr:nvSpPr>
          <xdr:cNvPr id="10272" name="Oval 32"/>
          <xdr:cNvSpPr>
            <a:spLocks noChangeArrowheads="1"/>
          </xdr:cNvSpPr>
        </xdr:nvSpPr>
        <xdr:spPr bwMode="auto">
          <a:xfrm>
            <a:off x="1241" y="198"/>
            <a:ext cx="44" cy="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273" name="Text Box 33"/>
          <xdr:cNvSpPr txBox="1">
            <a:spLocks noChangeArrowheads="1"/>
          </xdr:cNvSpPr>
        </xdr:nvSpPr>
        <xdr:spPr bwMode="auto">
          <a:xfrm>
            <a:off x="1251" y="205"/>
            <a:ext cx="25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5029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10274" name="Oval 34"/>
          <xdr:cNvSpPr>
            <a:spLocks noChangeArrowheads="1"/>
          </xdr:cNvSpPr>
        </xdr:nvSpPr>
        <xdr:spPr bwMode="auto">
          <a:xfrm>
            <a:off x="1241" y="598"/>
            <a:ext cx="44" cy="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275" name="Text Box 35"/>
          <xdr:cNvSpPr txBox="1">
            <a:spLocks noChangeArrowheads="1"/>
          </xdr:cNvSpPr>
        </xdr:nvSpPr>
        <xdr:spPr bwMode="auto">
          <a:xfrm>
            <a:off x="1251" y="605"/>
            <a:ext cx="25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5029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283" name="Group 43"/>
        <xdr:cNvGrpSpPr>
          <a:grpSpLocks noChangeAspect="1"/>
        </xdr:cNvGrpSpPr>
      </xdr:nvGrpSpPr>
      <xdr:grpSpPr bwMode="auto">
        <a:xfrm>
          <a:off x="11356975" y="7267575"/>
          <a:ext cx="1479550" cy="1123950"/>
          <a:chOff x="1" y="767"/>
          <a:chExt cx="122" cy="114"/>
        </a:xfrm>
      </xdr:grpSpPr>
      <xdr:sp macro="" textlink="">
        <xdr:nvSpPr>
          <xdr:cNvPr id="10284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45</xdr:col>
      <xdr:colOff>0</xdr:colOff>
      <xdr:row>22</xdr:row>
      <xdr:rowOff>0</xdr:rowOff>
    </xdr:to>
    <xdr:pic>
      <xdr:nvPicPr>
        <xdr:cNvPr id="10312" name="ECUSSON_LIGUE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2575" y="7239000"/>
          <a:ext cx="1562100" cy="1143000"/>
        </a:xfrm>
        <a:prstGeom prst="rect">
          <a:avLst/>
        </a:prstGeom>
        <a:solidFill>
          <a:srgbClr val="FFFFFF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19</xdr:col>
      <xdr:colOff>0</xdr:colOff>
      <xdr:row>13</xdr:row>
      <xdr:rowOff>0</xdr:rowOff>
    </xdr:to>
    <xdr:pic>
      <xdr:nvPicPr>
        <xdr:cNvPr id="3263" name="ECUSSON_LIGUE_1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2857500"/>
          <a:ext cx="2000250" cy="1257300"/>
        </a:xfrm>
        <a:prstGeom prst="rect">
          <a:avLst/>
        </a:prstGeom>
        <a:solidFill>
          <a:srgbClr val="FFFFFF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19</xdr:col>
      <xdr:colOff>0</xdr:colOff>
      <xdr:row>20</xdr:row>
      <xdr:rowOff>0</xdr:rowOff>
    </xdr:to>
    <xdr:pic>
      <xdr:nvPicPr>
        <xdr:cNvPr id="3264" name="ECUSSON_LIGUE_2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057775"/>
          <a:ext cx="2000250" cy="1257300"/>
        </a:xfrm>
        <a:prstGeom prst="rect">
          <a:avLst/>
        </a:prstGeom>
        <a:solidFill>
          <a:srgbClr val="FFFFFF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200025</xdr:colOff>
      <xdr:row>4</xdr:row>
      <xdr:rowOff>257175</xdr:rowOff>
    </xdr:from>
    <xdr:to>
      <xdr:col>8</xdr:col>
      <xdr:colOff>619125</xdr:colOff>
      <xdr:row>24</xdr:row>
      <xdr:rowOff>57150</xdr:rowOff>
    </xdr:to>
    <xdr:grpSp>
      <xdr:nvGrpSpPr>
        <xdr:cNvPr id="3312" name="Group 240"/>
        <xdr:cNvGrpSpPr>
          <a:grpSpLocks/>
        </xdr:cNvGrpSpPr>
      </xdr:nvGrpSpPr>
      <xdr:grpSpPr bwMode="auto">
        <a:xfrm>
          <a:off x="200025" y="1552575"/>
          <a:ext cx="419100" cy="6149975"/>
          <a:chOff x="21" y="162"/>
          <a:chExt cx="44" cy="639"/>
        </a:xfrm>
      </xdr:grpSpPr>
      <xdr:sp macro="" textlink="">
        <xdr:nvSpPr>
          <xdr:cNvPr id="3271" name="Oval 199"/>
          <xdr:cNvSpPr>
            <a:spLocks noChangeArrowheads="1"/>
          </xdr:cNvSpPr>
        </xdr:nvSpPr>
        <xdr:spPr bwMode="auto">
          <a:xfrm>
            <a:off x="21" y="162"/>
            <a:ext cx="44" cy="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72" name="Text Box 200"/>
          <xdr:cNvSpPr txBox="1">
            <a:spLocks noChangeArrowheads="1"/>
          </xdr:cNvSpPr>
        </xdr:nvSpPr>
        <xdr:spPr bwMode="auto">
          <a:xfrm>
            <a:off x="31" y="169"/>
            <a:ext cx="25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5029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3273" name="Oval 201"/>
          <xdr:cNvSpPr>
            <a:spLocks noChangeArrowheads="1"/>
          </xdr:cNvSpPr>
        </xdr:nvSpPr>
        <xdr:spPr bwMode="auto">
          <a:xfrm>
            <a:off x="21" y="559"/>
            <a:ext cx="44" cy="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74" name="Text Box 202"/>
          <xdr:cNvSpPr txBox="1">
            <a:spLocks noChangeArrowheads="1"/>
          </xdr:cNvSpPr>
        </xdr:nvSpPr>
        <xdr:spPr bwMode="auto">
          <a:xfrm>
            <a:off x="31" y="566"/>
            <a:ext cx="25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5029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  <xdr:sp macro="" textlink="">
        <xdr:nvSpPr>
          <xdr:cNvPr id="3289" name="Oval 217"/>
          <xdr:cNvSpPr>
            <a:spLocks noChangeArrowheads="1"/>
          </xdr:cNvSpPr>
        </xdr:nvSpPr>
        <xdr:spPr bwMode="auto">
          <a:xfrm>
            <a:off x="21" y="361"/>
            <a:ext cx="44" cy="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90" name="Text Box 218"/>
          <xdr:cNvSpPr txBox="1">
            <a:spLocks noChangeArrowheads="1"/>
          </xdr:cNvSpPr>
        </xdr:nvSpPr>
        <xdr:spPr bwMode="auto">
          <a:xfrm>
            <a:off x="31" y="368"/>
            <a:ext cx="25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5029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3291" name="Oval 219"/>
          <xdr:cNvSpPr>
            <a:spLocks noChangeArrowheads="1"/>
          </xdr:cNvSpPr>
        </xdr:nvSpPr>
        <xdr:spPr bwMode="auto">
          <a:xfrm>
            <a:off x="21" y="757"/>
            <a:ext cx="44" cy="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92" name="Text Box 220"/>
          <xdr:cNvSpPr txBox="1">
            <a:spLocks noChangeArrowheads="1"/>
          </xdr:cNvSpPr>
        </xdr:nvSpPr>
        <xdr:spPr bwMode="auto">
          <a:xfrm>
            <a:off x="31" y="764"/>
            <a:ext cx="25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5029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0</xdr:row>
          <xdr:rowOff>171450</xdr:rowOff>
        </xdr:from>
        <xdr:to>
          <xdr:col>14</xdr:col>
          <xdr:colOff>1609725</xdr:colOff>
          <xdr:row>3</xdr:row>
          <xdr:rowOff>9525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12</xdr:col>
      <xdr:colOff>38100</xdr:colOff>
      <xdr:row>8</xdr:row>
      <xdr:rowOff>142875</xdr:rowOff>
    </xdr:from>
    <xdr:to>
      <xdr:col>12</xdr:col>
      <xdr:colOff>1438275</xdr:colOff>
      <xdr:row>15</xdr:row>
      <xdr:rowOff>114300</xdr:rowOff>
    </xdr:to>
    <xdr:pic>
      <xdr:nvPicPr>
        <xdr:cNvPr id="9219" name="Picture 3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685925"/>
          <a:ext cx="1400175" cy="1304925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8</xdr:row>
      <xdr:rowOff>142875</xdr:rowOff>
    </xdr:from>
    <xdr:to>
      <xdr:col>0</xdr:col>
      <xdr:colOff>1438275</xdr:colOff>
      <xdr:row>15</xdr:row>
      <xdr:rowOff>114300</xdr:rowOff>
    </xdr:to>
    <xdr:pic>
      <xdr:nvPicPr>
        <xdr:cNvPr id="9221" name="Picture 5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85925"/>
          <a:ext cx="1400175" cy="1304925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9222" name="ECUSSON_LIGUE_1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971550"/>
        </a:xfrm>
        <a:prstGeom prst="rect">
          <a:avLst/>
        </a:prstGeom>
        <a:solidFill>
          <a:srgbClr val="FFFFFF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5</xdr:row>
      <xdr:rowOff>0</xdr:rowOff>
    </xdr:to>
    <xdr:pic>
      <xdr:nvPicPr>
        <xdr:cNvPr id="9223" name="ECUSSON_LIGUE_2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0"/>
          <a:ext cx="1447800" cy="971550"/>
        </a:xfrm>
        <a:prstGeom prst="rect">
          <a:avLst/>
        </a:prstGeom>
        <a:solidFill>
          <a:srgbClr val="FFFFFF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ison%202018-2019\Tableaux\Tableaux%2032%20vierge%20Rh&#244;ne-Alpes%20N&#1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s"/>
      <sheetName val="Accueil"/>
      <sheetName val="Inscrits"/>
      <sheetName val="1"/>
      <sheetName val="2"/>
      <sheetName val="3"/>
      <sheetName val="4"/>
      <sheetName val="Final"/>
      <sheetName val="Classement"/>
      <sheetName val="Feuilles de match"/>
      <sheetName val="Liste des joue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D12"/>
  <sheetViews>
    <sheetView showGridLines="0" workbookViewId="0"/>
  </sheetViews>
  <sheetFormatPr baseColWidth="10" defaultRowHeight="12.75" x14ac:dyDescent="0.2"/>
  <cols>
    <col min="1" max="1" width="5.7109375" style="8" bestFit="1" customWidth="1"/>
    <col min="2" max="16384" width="11.42578125" style="8"/>
  </cols>
  <sheetData>
    <row r="1" spans="1:4" ht="13.5" thickBot="1" x14ac:dyDescent="0.25">
      <c r="A1" s="27" t="s">
        <v>18</v>
      </c>
      <c r="B1" s="21" t="s">
        <v>43</v>
      </c>
      <c r="C1" s="13" t="s">
        <v>44</v>
      </c>
      <c r="D1" s="14" t="s">
        <v>45</v>
      </c>
    </row>
    <row r="2" spans="1:4" ht="13.5" thickBot="1" x14ac:dyDescent="0.25">
      <c r="A2" s="28">
        <v>1</v>
      </c>
      <c r="B2" s="22">
        <v>200</v>
      </c>
      <c r="C2" s="17">
        <v>142</v>
      </c>
      <c r="D2" s="18">
        <v>93</v>
      </c>
    </row>
    <row r="3" spans="1:4" ht="13.5" thickBot="1" x14ac:dyDescent="0.25">
      <c r="A3" s="29">
        <v>2</v>
      </c>
      <c r="B3" s="23">
        <v>180</v>
      </c>
      <c r="C3" s="19">
        <v>125</v>
      </c>
      <c r="D3" s="20">
        <v>79</v>
      </c>
    </row>
    <row r="4" spans="1:4" x14ac:dyDescent="0.2">
      <c r="A4" s="30">
        <v>3</v>
      </c>
      <c r="B4" s="24">
        <v>161</v>
      </c>
      <c r="C4" s="15">
        <v>109</v>
      </c>
      <c r="D4" s="16">
        <v>66</v>
      </c>
    </row>
    <row r="5" spans="1:4" ht="13.5" thickBot="1" x14ac:dyDescent="0.25">
      <c r="A5" s="31">
        <v>4</v>
      </c>
      <c r="B5" s="25">
        <v>161</v>
      </c>
      <c r="C5" s="11">
        <v>109</v>
      </c>
      <c r="D5" s="12">
        <v>66</v>
      </c>
    </row>
    <row r="6" spans="1:4" x14ac:dyDescent="0.2">
      <c r="A6" s="30">
        <v>5</v>
      </c>
      <c r="B6" s="24">
        <v>143</v>
      </c>
      <c r="C6" s="15">
        <v>94</v>
      </c>
      <c r="D6" s="16">
        <v>54</v>
      </c>
    </row>
    <row r="7" spans="1:4" ht="13.5" thickBot="1" x14ac:dyDescent="0.25">
      <c r="A7" s="32">
        <v>6</v>
      </c>
      <c r="B7" s="26">
        <v>143</v>
      </c>
      <c r="C7" s="9">
        <v>94</v>
      </c>
      <c r="D7" s="10">
        <v>54</v>
      </c>
    </row>
    <row r="8" spans="1:4" x14ac:dyDescent="0.2">
      <c r="A8" s="30">
        <v>7</v>
      </c>
      <c r="B8" s="24">
        <v>126</v>
      </c>
      <c r="C8" s="15">
        <v>80</v>
      </c>
      <c r="D8" s="16">
        <v>43</v>
      </c>
    </row>
    <row r="9" spans="1:4" x14ac:dyDescent="0.2">
      <c r="A9" s="32">
        <v>8</v>
      </c>
      <c r="B9" s="26">
        <v>126</v>
      </c>
      <c r="C9" s="9">
        <v>80</v>
      </c>
      <c r="D9" s="10">
        <v>43</v>
      </c>
    </row>
    <row r="10" spans="1:4" ht="13.5" thickBot="1" x14ac:dyDescent="0.25">
      <c r="A10" s="31" t="s">
        <v>77</v>
      </c>
      <c r="B10" s="39">
        <v>-50</v>
      </c>
      <c r="C10" s="40">
        <v>-35</v>
      </c>
      <c r="D10" s="41">
        <v>-20</v>
      </c>
    </row>
    <row r="11" spans="1:4" ht="13.5" thickBot="1" x14ac:dyDescent="0.25">
      <c r="A11" s="31" t="s">
        <v>78</v>
      </c>
      <c r="B11" s="39">
        <v>0</v>
      </c>
      <c r="C11" s="40">
        <v>0</v>
      </c>
      <c r="D11" s="41">
        <v>0</v>
      </c>
    </row>
    <row r="12" spans="1:4" ht="13.5" thickBot="1" x14ac:dyDescent="0.25">
      <c r="A12" s="31" t="s">
        <v>57</v>
      </c>
      <c r="B12" s="68">
        <v>0</v>
      </c>
      <c r="C12" s="69">
        <v>0</v>
      </c>
      <c r="D12" s="70">
        <v>0</v>
      </c>
    </row>
  </sheetData>
  <sheetProtection password="C328"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310"/>
  <sheetViews>
    <sheetView showGridLines="0" zoomScale="75" workbookViewId="0">
      <selection activeCell="G22" sqref="G22"/>
    </sheetView>
  </sheetViews>
  <sheetFormatPr baseColWidth="10" defaultRowHeight="15" x14ac:dyDescent="0.2"/>
  <cols>
    <col min="1" max="1" width="32.42578125" style="47" bestFit="1" customWidth="1"/>
    <col min="2" max="2" width="11.42578125" style="45"/>
    <col min="3" max="3" width="28.7109375" style="45" customWidth="1"/>
    <col min="4" max="4" width="33.5703125" style="45" bestFit="1" customWidth="1"/>
    <col min="5" max="5" width="11.42578125" style="45"/>
    <col min="6" max="6" width="28.7109375" style="45" customWidth="1"/>
    <col min="7" max="7" width="13.85546875" style="45" bestFit="1" customWidth="1"/>
    <col min="8" max="16384" width="11.42578125" style="45"/>
  </cols>
  <sheetData>
    <row r="1" spans="1:7" ht="15.75" thickBot="1" x14ac:dyDescent="0.25">
      <c r="A1" s="47" t="s">
        <v>50</v>
      </c>
    </row>
    <row r="2" spans="1:7" ht="25.5" thickBot="1" x14ac:dyDescent="0.25">
      <c r="A2" s="47" t="s">
        <v>57</v>
      </c>
      <c r="C2" s="176" t="s">
        <v>63</v>
      </c>
      <c r="D2" s="177"/>
      <c r="E2" s="177"/>
      <c r="F2" s="177"/>
      <c r="G2" s="178"/>
    </row>
    <row r="3" spans="1:7" ht="30" customHeight="1" thickBot="1" x14ac:dyDescent="0.25">
      <c r="A3" s="47">
        <v>0</v>
      </c>
    </row>
    <row r="4" spans="1:7" ht="20.25" thickBot="1" x14ac:dyDescent="0.25">
      <c r="A4" s="47">
        <v>1</v>
      </c>
      <c r="C4" s="51" t="s">
        <v>39</v>
      </c>
      <c r="D4" s="59" t="s">
        <v>95</v>
      </c>
      <c r="F4" s="52" t="s">
        <v>47</v>
      </c>
      <c r="G4" s="59" t="s">
        <v>111</v>
      </c>
    </row>
    <row r="5" spans="1:7" ht="20.25" customHeight="1" thickBot="1" x14ac:dyDescent="0.25">
      <c r="A5" s="47">
        <v>2</v>
      </c>
      <c r="C5" s="46"/>
      <c r="D5" s="61"/>
      <c r="F5" s="46"/>
      <c r="G5" s="60"/>
    </row>
    <row r="6" spans="1:7" ht="20.25" thickBot="1" x14ac:dyDescent="0.25">
      <c r="A6" s="47">
        <v>3</v>
      </c>
      <c r="C6" s="51" t="s">
        <v>46</v>
      </c>
      <c r="D6" s="198"/>
      <c r="F6" s="52" t="s">
        <v>40</v>
      </c>
      <c r="G6" s="59" t="s">
        <v>100</v>
      </c>
    </row>
    <row r="7" spans="1:7" ht="20.25" customHeight="1" thickBot="1" x14ac:dyDescent="0.25">
      <c r="A7" s="47">
        <v>4</v>
      </c>
      <c r="C7" s="46"/>
      <c r="D7" s="61"/>
      <c r="G7" s="61"/>
    </row>
    <row r="8" spans="1:7" ht="20.25" thickBot="1" x14ac:dyDescent="0.25">
      <c r="A8" s="47">
        <v>5</v>
      </c>
      <c r="C8" s="51" t="s">
        <v>64</v>
      </c>
      <c r="D8" s="59" t="s">
        <v>121</v>
      </c>
      <c r="F8" s="52" t="s">
        <v>41</v>
      </c>
      <c r="G8" s="59" t="s">
        <v>43</v>
      </c>
    </row>
    <row r="9" spans="1:7" ht="20.25" customHeight="1" thickBot="1" x14ac:dyDescent="0.25">
      <c r="A9" s="47">
        <v>6</v>
      </c>
      <c r="C9" s="46"/>
      <c r="D9" s="61"/>
      <c r="F9" s="46"/>
      <c r="G9" s="60"/>
    </row>
    <row r="10" spans="1:7" ht="20.25" thickBot="1" x14ac:dyDescent="0.25">
      <c r="A10" s="47">
        <v>7</v>
      </c>
      <c r="C10" s="51" t="s">
        <v>62</v>
      </c>
      <c r="D10" s="59" t="s">
        <v>138</v>
      </c>
      <c r="F10" s="52" t="s">
        <v>42</v>
      </c>
      <c r="G10" s="59"/>
    </row>
    <row r="11" spans="1:7" ht="20.25" customHeight="1" thickBot="1" x14ac:dyDescent="0.25">
      <c r="A11" s="47">
        <v>8</v>
      </c>
    </row>
    <row r="12" spans="1:7" ht="39.75" thickBot="1" x14ac:dyDescent="0.25">
      <c r="A12" s="47">
        <v>9</v>
      </c>
      <c r="C12" s="54" t="s">
        <v>66</v>
      </c>
      <c r="D12" s="53">
        <v>0</v>
      </c>
      <c r="G12" s="175"/>
    </row>
    <row r="13" spans="1:7" ht="20.25" customHeight="1" thickBot="1" x14ac:dyDescent="0.25">
      <c r="A13" s="47">
        <v>10</v>
      </c>
    </row>
    <row r="14" spans="1:7" ht="39.75" thickBot="1" x14ac:dyDescent="0.25">
      <c r="A14" s="47">
        <v>11</v>
      </c>
      <c r="C14" s="54" t="s">
        <v>65</v>
      </c>
      <c r="D14" s="53">
        <v>0</v>
      </c>
      <c r="F14" s="54" t="s">
        <v>72</v>
      </c>
      <c r="G14" s="53">
        <v>4</v>
      </c>
    </row>
    <row r="15" spans="1:7" ht="30" customHeight="1" thickBot="1" x14ac:dyDescent="0.25">
      <c r="A15" s="47">
        <v>12</v>
      </c>
    </row>
    <row r="16" spans="1:7" ht="25.5" thickBot="1" x14ac:dyDescent="0.25">
      <c r="A16" s="47">
        <v>13</v>
      </c>
      <c r="C16" s="181" t="s">
        <v>80</v>
      </c>
      <c r="D16" s="182"/>
      <c r="E16" s="182"/>
      <c r="F16" s="182"/>
      <c r="G16" s="183"/>
    </row>
    <row r="17" spans="1:7" ht="30" customHeight="1" thickBot="1" x14ac:dyDescent="0.25">
      <c r="A17" s="47">
        <v>14</v>
      </c>
    </row>
    <row r="18" spans="1:7" s="34" customFormat="1" ht="59.25" thickBot="1" x14ac:dyDescent="0.25">
      <c r="A18" s="47">
        <v>15</v>
      </c>
      <c r="C18" s="56" t="s">
        <v>74</v>
      </c>
      <c r="D18" s="53">
        <v>3</v>
      </c>
      <c r="E18" s="45"/>
      <c r="F18" s="56" t="s">
        <v>73</v>
      </c>
      <c r="G18" s="53">
        <v>3</v>
      </c>
    </row>
    <row r="19" spans="1:7" ht="20.25" customHeight="1" thickBot="1" x14ac:dyDescent="0.25">
      <c r="A19" s="47">
        <v>16</v>
      </c>
    </row>
    <row r="20" spans="1:7" ht="39.75" thickBot="1" x14ac:dyDescent="0.25">
      <c r="A20" s="47">
        <v>17</v>
      </c>
      <c r="C20" s="56" t="s">
        <v>96</v>
      </c>
      <c r="D20" s="53">
        <v>4</v>
      </c>
      <c r="F20" s="56" t="s">
        <v>97</v>
      </c>
      <c r="G20" s="53">
        <v>4</v>
      </c>
    </row>
    <row r="21" spans="1:7" ht="20.25" customHeight="1" thickBot="1" x14ac:dyDescent="0.25">
      <c r="A21" s="47">
        <v>18</v>
      </c>
    </row>
    <row r="22" spans="1:7" ht="39.75" thickBot="1" x14ac:dyDescent="0.25">
      <c r="A22" s="47">
        <v>19</v>
      </c>
      <c r="C22" s="56" t="s">
        <v>68</v>
      </c>
      <c r="D22" s="53">
        <v>4</v>
      </c>
      <c r="F22" s="56" t="s">
        <v>69</v>
      </c>
      <c r="G22" s="53">
        <v>5</v>
      </c>
    </row>
    <row r="23" spans="1:7" x14ac:dyDescent="0.2">
      <c r="A23" s="47">
        <v>20</v>
      </c>
    </row>
    <row r="24" spans="1:7" x14ac:dyDescent="0.2">
      <c r="A24" s="47">
        <v>21</v>
      </c>
    </row>
    <row r="25" spans="1:7" x14ac:dyDescent="0.2">
      <c r="A25" s="47">
        <v>22</v>
      </c>
    </row>
    <row r="26" spans="1:7" x14ac:dyDescent="0.2">
      <c r="A26" s="47">
        <v>23</v>
      </c>
    </row>
    <row r="27" spans="1:7" x14ac:dyDescent="0.2">
      <c r="A27" s="47">
        <v>24</v>
      </c>
    </row>
    <row r="28" spans="1:7" x14ac:dyDescent="0.2">
      <c r="A28" s="47">
        <v>25</v>
      </c>
    </row>
    <row r="29" spans="1:7" x14ac:dyDescent="0.2">
      <c r="A29" s="47">
        <v>26</v>
      </c>
    </row>
    <row r="30" spans="1:7" x14ac:dyDescent="0.2">
      <c r="A30" s="47">
        <v>27</v>
      </c>
    </row>
    <row r="31" spans="1:7" x14ac:dyDescent="0.2">
      <c r="A31" s="47">
        <v>28</v>
      </c>
    </row>
    <row r="32" spans="1:7" x14ac:dyDescent="0.2">
      <c r="A32" s="47">
        <v>29</v>
      </c>
    </row>
    <row r="33" spans="1:1" x14ac:dyDescent="0.2">
      <c r="A33" s="47">
        <v>30</v>
      </c>
    </row>
    <row r="34" spans="1:1" x14ac:dyDescent="0.2">
      <c r="A34" s="47">
        <v>31</v>
      </c>
    </row>
    <row r="35" spans="1:1" x14ac:dyDescent="0.2">
      <c r="A35" s="47">
        <v>32</v>
      </c>
    </row>
    <row r="36" spans="1:1" x14ac:dyDescent="0.2">
      <c r="A36" s="47">
        <v>33</v>
      </c>
    </row>
    <row r="37" spans="1:1" x14ac:dyDescent="0.2">
      <c r="A37" s="47">
        <v>34</v>
      </c>
    </row>
    <row r="38" spans="1:1" x14ac:dyDescent="0.2">
      <c r="A38" s="47">
        <v>35</v>
      </c>
    </row>
    <row r="39" spans="1:1" x14ac:dyDescent="0.2">
      <c r="A39" s="47">
        <v>36</v>
      </c>
    </row>
    <row r="40" spans="1:1" x14ac:dyDescent="0.2">
      <c r="A40" s="47">
        <v>37</v>
      </c>
    </row>
    <row r="41" spans="1:1" x14ac:dyDescent="0.2">
      <c r="A41" s="47">
        <v>38</v>
      </c>
    </row>
    <row r="42" spans="1:1" x14ac:dyDescent="0.2">
      <c r="A42" s="47">
        <v>39</v>
      </c>
    </row>
    <row r="43" spans="1:1" x14ac:dyDescent="0.2">
      <c r="A43" s="47">
        <v>40</v>
      </c>
    </row>
    <row r="44" spans="1:1" x14ac:dyDescent="0.2">
      <c r="A44" s="47">
        <v>41</v>
      </c>
    </row>
    <row r="45" spans="1:1" x14ac:dyDescent="0.2">
      <c r="A45" s="47">
        <v>42</v>
      </c>
    </row>
    <row r="46" spans="1:1" x14ac:dyDescent="0.2">
      <c r="A46" s="47">
        <v>43</v>
      </c>
    </row>
    <row r="47" spans="1:1" x14ac:dyDescent="0.2">
      <c r="A47" s="47">
        <v>44</v>
      </c>
    </row>
    <row r="48" spans="1:1" x14ac:dyDescent="0.2">
      <c r="A48" s="47">
        <v>45</v>
      </c>
    </row>
    <row r="49" spans="1:1" x14ac:dyDescent="0.2">
      <c r="A49" s="47">
        <v>46</v>
      </c>
    </row>
    <row r="50" spans="1:1" x14ac:dyDescent="0.2">
      <c r="A50" s="47">
        <v>47</v>
      </c>
    </row>
    <row r="51" spans="1:1" x14ac:dyDescent="0.2">
      <c r="A51" s="47">
        <v>48</v>
      </c>
    </row>
    <row r="52" spans="1:1" x14ac:dyDescent="0.2">
      <c r="A52" s="47">
        <v>49</v>
      </c>
    </row>
    <row r="53" spans="1:1" x14ac:dyDescent="0.2">
      <c r="A53" s="47">
        <v>50</v>
      </c>
    </row>
    <row r="54" spans="1:1" x14ac:dyDescent="0.2">
      <c r="A54" s="47">
        <v>51</v>
      </c>
    </row>
    <row r="55" spans="1:1" x14ac:dyDescent="0.2">
      <c r="A55" s="47">
        <v>52</v>
      </c>
    </row>
    <row r="56" spans="1:1" x14ac:dyDescent="0.2">
      <c r="A56" s="47">
        <v>53</v>
      </c>
    </row>
    <row r="57" spans="1:1" x14ac:dyDescent="0.2">
      <c r="A57" s="47">
        <v>54</v>
      </c>
    </row>
    <row r="58" spans="1:1" x14ac:dyDescent="0.2">
      <c r="A58" s="47">
        <v>55</v>
      </c>
    </row>
    <row r="59" spans="1:1" x14ac:dyDescent="0.2">
      <c r="A59" s="47">
        <v>56</v>
      </c>
    </row>
    <row r="60" spans="1:1" x14ac:dyDescent="0.2">
      <c r="A60" s="47">
        <v>57</v>
      </c>
    </row>
    <row r="61" spans="1:1" x14ac:dyDescent="0.2">
      <c r="A61" s="47">
        <v>58</v>
      </c>
    </row>
    <row r="62" spans="1:1" x14ac:dyDescent="0.2">
      <c r="A62" s="47">
        <v>59</v>
      </c>
    </row>
    <row r="63" spans="1:1" x14ac:dyDescent="0.2">
      <c r="A63" s="47">
        <v>60</v>
      </c>
    </row>
    <row r="64" spans="1:1" x14ac:dyDescent="0.2">
      <c r="A64" s="47">
        <v>61</v>
      </c>
    </row>
    <row r="65" spans="1:1" x14ac:dyDescent="0.2">
      <c r="A65" s="47">
        <v>62</v>
      </c>
    </row>
    <row r="66" spans="1:1" x14ac:dyDescent="0.2">
      <c r="A66" s="47">
        <v>63</v>
      </c>
    </row>
    <row r="67" spans="1:1" x14ac:dyDescent="0.2">
      <c r="A67" s="47">
        <v>64</v>
      </c>
    </row>
    <row r="68" spans="1:1" x14ac:dyDescent="0.2">
      <c r="A68" s="47">
        <v>65</v>
      </c>
    </row>
    <row r="69" spans="1:1" x14ac:dyDescent="0.2">
      <c r="A69" s="47">
        <v>66</v>
      </c>
    </row>
    <row r="70" spans="1:1" x14ac:dyDescent="0.2">
      <c r="A70" s="47">
        <v>67</v>
      </c>
    </row>
    <row r="71" spans="1:1" x14ac:dyDescent="0.2">
      <c r="A71" s="47">
        <v>68</v>
      </c>
    </row>
    <row r="72" spans="1:1" x14ac:dyDescent="0.2">
      <c r="A72" s="47">
        <v>69</v>
      </c>
    </row>
    <row r="73" spans="1:1" x14ac:dyDescent="0.2">
      <c r="A73" s="47">
        <v>70</v>
      </c>
    </row>
    <row r="74" spans="1:1" x14ac:dyDescent="0.2">
      <c r="A74" s="47">
        <v>71</v>
      </c>
    </row>
    <row r="75" spans="1:1" x14ac:dyDescent="0.2">
      <c r="A75" s="47">
        <v>72</v>
      </c>
    </row>
    <row r="76" spans="1:1" x14ac:dyDescent="0.2">
      <c r="A76" s="47">
        <v>73</v>
      </c>
    </row>
    <row r="77" spans="1:1" x14ac:dyDescent="0.2">
      <c r="A77" s="47">
        <v>74</v>
      </c>
    </row>
    <row r="78" spans="1:1" x14ac:dyDescent="0.2">
      <c r="A78" s="47">
        <v>75</v>
      </c>
    </row>
    <row r="79" spans="1:1" x14ac:dyDescent="0.2">
      <c r="A79" s="47">
        <v>76</v>
      </c>
    </row>
    <row r="80" spans="1:1" x14ac:dyDescent="0.2">
      <c r="A80" s="47">
        <v>77</v>
      </c>
    </row>
    <row r="81" spans="1:1" x14ac:dyDescent="0.2">
      <c r="A81" s="47">
        <v>78</v>
      </c>
    </row>
    <row r="82" spans="1:1" x14ac:dyDescent="0.2">
      <c r="A82" s="47">
        <v>79</v>
      </c>
    </row>
    <row r="83" spans="1:1" x14ac:dyDescent="0.2">
      <c r="A83" s="47">
        <v>80</v>
      </c>
    </row>
    <row r="84" spans="1:1" x14ac:dyDescent="0.2">
      <c r="A84" s="47">
        <v>81</v>
      </c>
    </row>
    <row r="85" spans="1:1" x14ac:dyDescent="0.2">
      <c r="A85" s="47">
        <v>82</v>
      </c>
    </row>
    <row r="86" spans="1:1" x14ac:dyDescent="0.2">
      <c r="A86" s="47">
        <v>83</v>
      </c>
    </row>
    <row r="87" spans="1:1" x14ac:dyDescent="0.2">
      <c r="A87" s="47">
        <v>84</v>
      </c>
    </row>
    <row r="88" spans="1:1" x14ac:dyDescent="0.2">
      <c r="A88" s="47">
        <v>85</v>
      </c>
    </row>
    <row r="89" spans="1:1" x14ac:dyDescent="0.2">
      <c r="A89" s="47">
        <v>86</v>
      </c>
    </row>
    <row r="90" spans="1:1" x14ac:dyDescent="0.2">
      <c r="A90" s="47">
        <v>87</v>
      </c>
    </row>
    <row r="91" spans="1:1" x14ac:dyDescent="0.2">
      <c r="A91" s="47">
        <v>88</v>
      </c>
    </row>
    <row r="92" spans="1:1" x14ac:dyDescent="0.2">
      <c r="A92" s="47">
        <v>89</v>
      </c>
    </row>
    <row r="93" spans="1:1" x14ac:dyDescent="0.2">
      <c r="A93" s="47">
        <v>90</v>
      </c>
    </row>
    <row r="94" spans="1:1" x14ac:dyDescent="0.2">
      <c r="A94" s="47">
        <v>91</v>
      </c>
    </row>
    <row r="95" spans="1:1" x14ac:dyDescent="0.2">
      <c r="A95" s="47">
        <v>92</v>
      </c>
    </row>
    <row r="96" spans="1:1" x14ac:dyDescent="0.2">
      <c r="A96" s="47">
        <v>93</v>
      </c>
    </row>
    <row r="97" spans="1:1" x14ac:dyDescent="0.2">
      <c r="A97" s="47">
        <v>94</v>
      </c>
    </row>
    <row r="98" spans="1:1" x14ac:dyDescent="0.2">
      <c r="A98" s="47">
        <v>95</v>
      </c>
    </row>
    <row r="99" spans="1:1" x14ac:dyDescent="0.2">
      <c r="A99" s="47">
        <v>96</v>
      </c>
    </row>
    <row r="100" spans="1:1" x14ac:dyDescent="0.2">
      <c r="A100" s="47">
        <v>97</v>
      </c>
    </row>
    <row r="101" spans="1:1" x14ac:dyDescent="0.2">
      <c r="A101" s="47">
        <v>98</v>
      </c>
    </row>
    <row r="102" spans="1:1" x14ac:dyDescent="0.2">
      <c r="A102" s="47">
        <v>99</v>
      </c>
    </row>
    <row r="103" spans="1:1" x14ac:dyDescent="0.2">
      <c r="A103" s="47">
        <v>100</v>
      </c>
    </row>
    <row r="104" spans="1:1" x14ac:dyDescent="0.2">
      <c r="A104" s="47">
        <v>101</v>
      </c>
    </row>
    <row r="105" spans="1:1" x14ac:dyDescent="0.2">
      <c r="A105" s="47">
        <v>102</v>
      </c>
    </row>
    <row r="106" spans="1:1" x14ac:dyDescent="0.2">
      <c r="A106" s="47">
        <v>103</v>
      </c>
    </row>
    <row r="107" spans="1:1" x14ac:dyDescent="0.2">
      <c r="A107" s="47">
        <v>104</v>
      </c>
    </row>
    <row r="108" spans="1:1" x14ac:dyDescent="0.2">
      <c r="A108" s="47">
        <v>105</v>
      </c>
    </row>
    <row r="109" spans="1:1" x14ac:dyDescent="0.2">
      <c r="A109" s="47">
        <v>106</v>
      </c>
    </row>
    <row r="110" spans="1:1" x14ac:dyDescent="0.2">
      <c r="A110" s="47">
        <v>107</v>
      </c>
    </row>
    <row r="111" spans="1:1" x14ac:dyDescent="0.2">
      <c r="A111" s="47">
        <v>108</v>
      </c>
    </row>
    <row r="112" spans="1:1" x14ac:dyDescent="0.2">
      <c r="A112" s="47">
        <v>109</v>
      </c>
    </row>
    <row r="113" spans="1:1" x14ac:dyDescent="0.2">
      <c r="A113" s="47">
        <v>110</v>
      </c>
    </row>
    <row r="114" spans="1:1" x14ac:dyDescent="0.2">
      <c r="A114" s="47">
        <v>111</v>
      </c>
    </row>
    <row r="115" spans="1:1" x14ac:dyDescent="0.2">
      <c r="A115" s="47">
        <v>112</v>
      </c>
    </row>
    <row r="116" spans="1:1" x14ac:dyDescent="0.2">
      <c r="A116" s="47">
        <v>113</v>
      </c>
    </row>
    <row r="117" spans="1:1" x14ac:dyDescent="0.2">
      <c r="A117" s="47">
        <v>114</v>
      </c>
    </row>
    <row r="118" spans="1:1" x14ac:dyDescent="0.2">
      <c r="A118" s="47">
        <v>115</v>
      </c>
    </row>
    <row r="119" spans="1:1" x14ac:dyDescent="0.2">
      <c r="A119" s="47">
        <v>116</v>
      </c>
    </row>
    <row r="120" spans="1:1" x14ac:dyDescent="0.2">
      <c r="A120" s="47">
        <v>117</v>
      </c>
    </row>
    <row r="121" spans="1:1" x14ac:dyDescent="0.2">
      <c r="A121" s="47">
        <v>118</v>
      </c>
    </row>
    <row r="122" spans="1:1" x14ac:dyDescent="0.2">
      <c r="A122" s="47">
        <v>119</v>
      </c>
    </row>
    <row r="123" spans="1:1" x14ac:dyDescent="0.2">
      <c r="A123" s="47">
        <v>120</v>
      </c>
    </row>
    <row r="124" spans="1:1" x14ac:dyDescent="0.2">
      <c r="A124" s="47">
        <v>121</v>
      </c>
    </row>
    <row r="125" spans="1:1" x14ac:dyDescent="0.2">
      <c r="A125" s="47">
        <v>122</v>
      </c>
    </row>
    <row r="126" spans="1:1" x14ac:dyDescent="0.2">
      <c r="A126" s="47">
        <v>123</v>
      </c>
    </row>
    <row r="127" spans="1:1" x14ac:dyDescent="0.2">
      <c r="A127" s="47">
        <v>124</v>
      </c>
    </row>
    <row r="128" spans="1:1" x14ac:dyDescent="0.2">
      <c r="A128" s="47">
        <v>125</v>
      </c>
    </row>
    <row r="129" spans="1:1" x14ac:dyDescent="0.2">
      <c r="A129" s="47">
        <v>126</v>
      </c>
    </row>
    <row r="130" spans="1:1" x14ac:dyDescent="0.2">
      <c r="A130" s="47">
        <v>127</v>
      </c>
    </row>
    <row r="131" spans="1:1" x14ac:dyDescent="0.2">
      <c r="A131" s="47">
        <v>128</v>
      </c>
    </row>
    <row r="132" spans="1:1" x14ac:dyDescent="0.2">
      <c r="A132" s="47">
        <v>129</v>
      </c>
    </row>
    <row r="133" spans="1:1" x14ac:dyDescent="0.2">
      <c r="A133" s="47">
        <v>130</v>
      </c>
    </row>
    <row r="134" spans="1:1" x14ac:dyDescent="0.2">
      <c r="A134" s="47">
        <v>131</v>
      </c>
    </row>
    <row r="135" spans="1:1" x14ac:dyDescent="0.2">
      <c r="A135" s="47">
        <v>132</v>
      </c>
    </row>
    <row r="136" spans="1:1" x14ac:dyDescent="0.2">
      <c r="A136" s="47">
        <v>133</v>
      </c>
    </row>
    <row r="137" spans="1:1" x14ac:dyDescent="0.2">
      <c r="A137" s="47">
        <v>134</v>
      </c>
    </row>
    <row r="138" spans="1:1" x14ac:dyDescent="0.2">
      <c r="A138" s="47">
        <v>135</v>
      </c>
    </row>
    <row r="139" spans="1:1" x14ac:dyDescent="0.2">
      <c r="A139" s="47">
        <v>136</v>
      </c>
    </row>
    <row r="140" spans="1:1" x14ac:dyDescent="0.2">
      <c r="A140" s="47">
        <v>137</v>
      </c>
    </row>
    <row r="141" spans="1:1" x14ac:dyDescent="0.2">
      <c r="A141" s="47">
        <v>138</v>
      </c>
    </row>
    <row r="142" spans="1:1" x14ac:dyDescent="0.2">
      <c r="A142" s="47">
        <v>139</v>
      </c>
    </row>
    <row r="143" spans="1:1" x14ac:dyDescent="0.2">
      <c r="A143" s="47">
        <v>140</v>
      </c>
    </row>
    <row r="144" spans="1:1" x14ac:dyDescent="0.2">
      <c r="A144" s="47">
        <v>141</v>
      </c>
    </row>
    <row r="145" spans="1:1" x14ac:dyDescent="0.2">
      <c r="A145" s="47">
        <v>142</v>
      </c>
    </row>
    <row r="146" spans="1:1" x14ac:dyDescent="0.2">
      <c r="A146" s="47">
        <v>143</v>
      </c>
    </row>
    <row r="147" spans="1:1" x14ac:dyDescent="0.2">
      <c r="A147" s="47">
        <v>144</v>
      </c>
    </row>
    <row r="148" spans="1:1" x14ac:dyDescent="0.2">
      <c r="A148" s="47">
        <v>145</v>
      </c>
    </row>
    <row r="149" spans="1:1" x14ac:dyDescent="0.2">
      <c r="A149" s="47">
        <v>146</v>
      </c>
    </row>
    <row r="150" spans="1:1" x14ac:dyDescent="0.2">
      <c r="A150" s="47">
        <v>147</v>
      </c>
    </row>
    <row r="151" spans="1:1" x14ac:dyDescent="0.2">
      <c r="A151" s="47">
        <v>148</v>
      </c>
    </row>
    <row r="152" spans="1:1" x14ac:dyDescent="0.2">
      <c r="A152" s="47">
        <v>149</v>
      </c>
    </row>
    <row r="153" spans="1:1" x14ac:dyDescent="0.2">
      <c r="A153" s="47">
        <v>150</v>
      </c>
    </row>
    <row r="154" spans="1:1" x14ac:dyDescent="0.2">
      <c r="A154" s="47">
        <v>151</v>
      </c>
    </row>
    <row r="155" spans="1:1" x14ac:dyDescent="0.2">
      <c r="A155" s="47">
        <v>152</v>
      </c>
    </row>
    <row r="156" spans="1:1" x14ac:dyDescent="0.2">
      <c r="A156" s="47">
        <v>153</v>
      </c>
    </row>
    <row r="157" spans="1:1" x14ac:dyDescent="0.2">
      <c r="A157" s="47">
        <v>154</v>
      </c>
    </row>
    <row r="158" spans="1:1" x14ac:dyDescent="0.2">
      <c r="A158" s="47">
        <v>155</v>
      </c>
    </row>
    <row r="159" spans="1:1" x14ac:dyDescent="0.2">
      <c r="A159" s="47">
        <v>156</v>
      </c>
    </row>
    <row r="160" spans="1:1" x14ac:dyDescent="0.2">
      <c r="A160" s="47">
        <v>157</v>
      </c>
    </row>
    <row r="161" spans="1:1" x14ac:dyDescent="0.2">
      <c r="A161" s="47">
        <v>158</v>
      </c>
    </row>
    <row r="162" spans="1:1" x14ac:dyDescent="0.2">
      <c r="A162" s="47">
        <v>159</v>
      </c>
    </row>
    <row r="163" spans="1:1" x14ac:dyDescent="0.2">
      <c r="A163" s="47">
        <v>160</v>
      </c>
    </row>
    <row r="164" spans="1:1" x14ac:dyDescent="0.2">
      <c r="A164" s="47">
        <v>161</v>
      </c>
    </row>
    <row r="165" spans="1:1" x14ac:dyDescent="0.2">
      <c r="A165" s="47">
        <v>162</v>
      </c>
    </row>
    <row r="166" spans="1:1" x14ac:dyDescent="0.2">
      <c r="A166" s="47">
        <v>163</v>
      </c>
    </row>
    <row r="167" spans="1:1" x14ac:dyDescent="0.2">
      <c r="A167" s="47">
        <v>164</v>
      </c>
    </row>
    <row r="168" spans="1:1" x14ac:dyDescent="0.2">
      <c r="A168" s="47">
        <v>165</v>
      </c>
    </row>
    <row r="169" spans="1:1" x14ac:dyDescent="0.2">
      <c r="A169" s="47">
        <v>166</v>
      </c>
    </row>
    <row r="170" spans="1:1" x14ac:dyDescent="0.2">
      <c r="A170" s="47">
        <v>167</v>
      </c>
    </row>
    <row r="171" spans="1:1" x14ac:dyDescent="0.2">
      <c r="A171" s="47">
        <v>168</v>
      </c>
    </row>
    <row r="172" spans="1:1" x14ac:dyDescent="0.2">
      <c r="A172" s="47">
        <v>169</v>
      </c>
    </row>
    <row r="173" spans="1:1" x14ac:dyDescent="0.2">
      <c r="A173" s="47">
        <v>170</v>
      </c>
    </row>
    <row r="174" spans="1:1" x14ac:dyDescent="0.2">
      <c r="A174" s="47">
        <v>171</v>
      </c>
    </row>
    <row r="175" spans="1:1" x14ac:dyDescent="0.2">
      <c r="A175" s="47">
        <v>172</v>
      </c>
    </row>
    <row r="176" spans="1:1" x14ac:dyDescent="0.2">
      <c r="A176" s="47">
        <v>173</v>
      </c>
    </row>
    <row r="177" spans="1:1" x14ac:dyDescent="0.2">
      <c r="A177" s="47">
        <v>174</v>
      </c>
    </row>
    <row r="178" spans="1:1" x14ac:dyDescent="0.2">
      <c r="A178" s="47">
        <v>175</v>
      </c>
    </row>
    <row r="179" spans="1:1" x14ac:dyDescent="0.2">
      <c r="A179" s="47">
        <v>176</v>
      </c>
    </row>
    <row r="180" spans="1:1" x14ac:dyDescent="0.2">
      <c r="A180" s="47">
        <v>177</v>
      </c>
    </row>
    <row r="181" spans="1:1" x14ac:dyDescent="0.2">
      <c r="A181" s="47">
        <v>178</v>
      </c>
    </row>
    <row r="182" spans="1:1" x14ac:dyDescent="0.2">
      <c r="A182" s="47">
        <v>179</v>
      </c>
    </row>
    <row r="183" spans="1:1" x14ac:dyDescent="0.2">
      <c r="A183" s="47">
        <v>180</v>
      </c>
    </row>
    <row r="184" spans="1:1" x14ac:dyDescent="0.2">
      <c r="A184" s="47">
        <v>181</v>
      </c>
    </row>
    <row r="185" spans="1:1" x14ac:dyDescent="0.2">
      <c r="A185" s="47">
        <v>182</v>
      </c>
    </row>
    <row r="186" spans="1:1" x14ac:dyDescent="0.2">
      <c r="A186" s="47">
        <v>183</v>
      </c>
    </row>
    <row r="187" spans="1:1" x14ac:dyDescent="0.2">
      <c r="A187" s="47">
        <v>184</v>
      </c>
    </row>
    <row r="188" spans="1:1" x14ac:dyDescent="0.2">
      <c r="A188" s="47">
        <v>185</v>
      </c>
    </row>
    <row r="189" spans="1:1" x14ac:dyDescent="0.2">
      <c r="A189" s="47">
        <v>186</v>
      </c>
    </row>
    <row r="190" spans="1:1" x14ac:dyDescent="0.2">
      <c r="A190" s="47">
        <v>187</v>
      </c>
    </row>
    <row r="191" spans="1:1" x14ac:dyDescent="0.2">
      <c r="A191" s="47">
        <v>188</v>
      </c>
    </row>
    <row r="192" spans="1:1" x14ac:dyDescent="0.2">
      <c r="A192" s="47">
        <v>189</v>
      </c>
    </row>
    <row r="193" spans="1:7" x14ac:dyDescent="0.2">
      <c r="A193" s="47">
        <v>190</v>
      </c>
    </row>
    <row r="194" spans="1:7" x14ac:dyDescent="0.2">
      <c r="A194" s="47">
        <v>191</v>
      </c>
    </row>
    <row r="195" spans="1:7" x14ac:dyDescent="0.2">
      <c r="A195" s="47">
        <v>192</v>
      </c>
    </row>
    <row r="196" spans="1:7" x14ac:dyDescent="0.2">
      <c r="A196" s="47">
        <v>193</v>
      </c>
    </row>
    <row r="197" spans="1:7" x14ac:dyDescent="0.2">
      <c r="A197" s="47">
        <v>194</v>
      </c>
    </row>
    <row r="198" spans="1:7" x14ac:dyDescent="0.2">
      <c r="A198" s="47">
        <v>195</v>
      </c>
    </row>
    <row r="199" spans="1:7" x14ac:dyDescent="0.2">
      <c r="A199" s="47">
        <v>196</v>
      </c>
    </row>
    <row r="200" spans="1:7" x14ac:dyDescent="0.2">
      <c r="A200" s="47">
        <v>197</v>
      </c>
    </row>
    <row r="201" spans="1:7" x14ac:dyDescent="0.2">
      <c r="A201" s="47">
        <v>198</v>
      </c>
    </row>
    <row r="202" spans="1:7" x14ac:dyDescent="0.2">
      <c r="A202" s="47">
        <v>199</v>
      </c>
    </row>
    <row r="203" spans="1:7" x14ac:dyDescent="0.2">
      <c r="A203" s="47">
        <v>200</v>
      </c>
    </row>
    <row r="205" spans="1:7" ht="15.75" thickBot="1" x14ac:dyDescent="0.25">
      <c r="A205" s="199"/>
    </row>
    <row r="206" spans="1:7" ht="20.25" thickBot="1" x14ac:dyDescent="0.25">
      <c r="A206" s="199"/>
      <c r="C206" s="55" t="s">
        <v>51</v>
      </c>
      <c r="D206" s="179" t="s">
        <v>81</v>
      </c>
      <c r="E206" s="180"/>
      <c r="F206" s="180"/>
      <c r="G206" s="180"/>
    </row>
    <row r="207" spans="1:7" ht="20.25" thickBot="1" x14ac:dyDescent="0.25">
      <c r="A207" s="199"/>
      <c r="C207" s="55" t="s">
        <v>52</v>
      </c>
      <c r="D207" s="179" t="s">
        <v>82</v>
      </c>
      <c r="E207" s="180"/>
      <c r="F207" s="180"/>
      <c r="G207" s="180"/>
    </row>
    <row r="208" spans="1:7" x14ac:dyDescent="0.2">
      <c r="A208" s="199" t="s">
        <v>64</v>
      </c>
      <c r="C208" s="48"/>
      <c r="D208" s="49"/>
    </row>
    <row r="209" spans="1:4" x14ac:dyDescent="0.2">
      <c r="A209" s="199" t="s">
        <v>98</v>
      </c>
      <c r="C209" s="48"/>
      <c r="D209" s="49"/>
    </row>
    <row r="210" spans="1:4" x14ac:dyDescent="0.2">
      <c r="A210" s="199" t="s">
        <v>39</v>
      </c>
    </row>
    <row r="211" spans="1:4" x14ac:dyDescent="0.2">
      <c r="A211" s="199"/>
    </row>
    <row r="212" spans="1:4" x14ac:dyDescent="0.2">
      <c r="A212" s="199" t="s">
        <v>99</v>
      </c>
    </row>
    <row r="213" spans="1:4" x14ac:dyDescent="0.2">
      <c r="A213" s="199" t="s">
        <v>100</v>
      </c>
      <c r="C213" s="48"/>
      <c r="D213" s="49"/>
    </row>
    <row r="214" spans="1:4" x14ac:dyDescent="0.2">
      <c r="A214" s="199" t="s">
        <v>101</v>
      </c>
    </row>
    <row r="215" spans="1:4" x14ac:dyDescent="0.2">
      <c r="A215" s="199" t="s">
        <v>102</v>
      </c>
    </row>
    <row r="216" spans="1:4" x14ac:dyDescent="0.2">
      <c r="A216" s="199" t="s">
        <v>103</v>
      </c>
    </row>
    <row r="217" spans="1:4" x14ac:dyDescent="0.2">
      <c r="A217" s="199" t="s">
        <v>104</v>
      </c>
    </row>
    <row r="218" spans="1:4" x14ac:dyDescent="0.2">
      <c r="A218" s="199" t="s">
        <v>105</v>
      </c>
    </row>
    <row r="219" spans="1:4" x14ac:dyDescent="0.2">
      <c r="A219" s="199" t="s">
        <v>106</v>
      </c>
    </row>
    <row r="220" spans="1:4" x14ac:dyDescent="0.2">
      <c r="A220" s="199" t="s">
        <v>107</v>
      </c>
    </row>
    <row r="221" spans="1:4" x14ac:dyDescent="0.2">
      <c r="A221" s="199" t="s">
        <v>108</v>
      </c>
    </row>
    <row r="222" spans="1:4" x14ac:dyDescent="0.2">
      <c r="A222" s="199" t="s">
        <v>109</v>
      </c>
    </row>
    <row r="223" spans="1:4" x14ac:dyDescent="0.2">
      <c r="A223" s="199" t="s">
        <v>110</v>
      </c>
    </row>
    <row r="224" spans="1:4" x14ac:dyDescent="0.2">
      <c r="A224" s="199"/>
    </row>
    <row r="225" spans="1:1" x14ac:dyDescent="0.2">
      <c r="A225" s="199" t="s">
        <v>111</v>
      </c>
    </row>
    <row r="226" spans="1:1" x14ac:dyDescent="0.2">
      <c r="A226" s="199" t="s">
        <v>112</v>
      </c>
    </row>
    <row r="227" spans="1:1" x14ac:dyDescent="0.2">
      <c r="A227" s="199" t="s">
        <v>113</v>
      </c>
    </row>
    <row r="228" spans="1:1" x14ac:dyDescent="0.2">
      <c r="A228" s="199" t="s">
        <v>114</v>
      </c>
    </row>
    <row r="229" spans="1:1" x14ac:dyDescent="0.2">
      <c r="A229" s="199"/>
    </row>
    <row r="230" spans="1:1" x14ac:dyDescent="0.2">
      <c r="A230" s="199" t="s">
        <v>43</v>
      </c>
    </row>
    <row r="231" spans="1:1" x14ac:dyDescent="0.2">
      <c r="A231" s="199" t="s">
        <v>44</v>
      </c>
    </row>
    <row r="232" spans="1:1" x14ac:dyDescent="0.2">
      <c r="A232" s="199" t="s">
        <v>45</v>
      </c>
    </row>
    <row r="233" spans="1:1" x14ac:dyDescent="0.2">
      <c r="A233" s="199"/>
    </row>
    <row r="234" spans="1:1" x14ac:dyDescent="0.2">
      <c r="A234" s="199" t="s">
        <v>115</v>
      </c>
    </row>
    <row r="235" spans="1:1" x14ac:dyDescent="0.2">
      <c r="A235" s="199" t="s">
        <v>116</v>
      </c>
    </row>
    <row r="236" spans="1:1" x14ac:dyDescent="0.2">
      <c r="A236" s="199" t="s">
        <v>117</v>
      </c>
    </row>
    <row r="237" spans="1:1" x14ac:dyDescent="0.2">
      <c r="A237" s="199" t="s">
        <v>118</v>
      </c>
    </row>
    <row r="238" spans="1:1" x14ac:dyDescent="0.2">
      <c r="A238" s="199" t="s">
        <v>119</v>
      </c>
    </row>
    <row r="239" spans="1:1" x14ac:dyDescent="0.2">
      <c r="A239" s="199" t="s">
        <v>120</v>
      </c>
    </row>
    <row r="240" spans="1:1" x14ac:dyDescent="0.2">
      <c r="A240" s="199" t="s">
        <v>121</v>
      </c>
    </row>
    <row r="241" spans="1:1" x14ac:dyDescent="0.2">
      <c r="A241" s="199" t="s">
        <v>122</v>
      </c>
    </row>
    <row r="242" spans="1:1" x14ac:dyDescent="0.2">
      <c r="A242" s="199" t="s">
        <v>123</v>
      </c>
    </row>
    <row r="243" spans="1:1" x14ac:dyDescent="0.2">
      <c r="A243" s="199" t="s">
        <v>124</v>
      </c>
    </row>
    <row r="244" spans="1:1" x14ac:dyDescent="0.2">
      <c r="A244" s="199" t="s">
        <v>125</v>
      </c>
    </row>
    <row r="245" spans="1:1" x14ac:dyDescent="0.2">
      <c r="A245" s="199" t="s">
        <v>126</v>
      </c>
    </row>
    <row r="246" spans="1:1" x14ac:dyDescent="0.2">
      <c r="A246" s="199" t="s">
        <v>127</v>
      </c>
    </row>
    <row r="247" spans="1:1" x14ac:dyDescent="0.2">
      <c r="A247" s="199" t="s">
        <v>128</v>
      </c>
    </row>
    <row r="248" spans="1:1" x14ac:dyDescent="0.2">
      <c r="A248" s="199" t="s">
        <v>129</v>
      </c>
    </row>
    <row r="249" spans="1:1" x14ac:dyDescent="0.2">
      <c r="A249" s="199" t="s">
        <v>130</v>
      </c>
    </row>
    <row r="250" spans="1:1" x14ac:dyDescent="0.2">
      <c r="A250" s="199" t="s">
        <v>131</v>
      </c>
    </row>
    <row r="251" spans="1:1" x14ac:dyDescent="0.2">
      <c r="A251" s="199"/>
    </row>
    <row r="252" spans="1:1" x14ac:dyDescent="0.2">
      <c r="A252" s="199" t="s">
        <v>132</v>
      </c>
    </row>
    <row r="253" spans="1:1" x14ac:dyDescent="0.2">
      <c r="A253" s="199" t="s">
        <v>133</v>
      </c>
    </row>
    <row r="254" spans="1:1" x14ac:dyDescent="0.2">
      <c r="A254" s="199" t="s">
        <v>134</v>
      </c>
    </row>
    <row r="255" spans="1:1" x14ac:dyDescent="0.2">
      <c r="A255" s="199" t="s">
        <v>135</v>
      </c>
    </row>
    <row r="256" spans="1:1" x14ac:dyDescent="0.2">
      <c r="A256" s="199" t="s">
        <v>136</v>
      </c>
    </row>
    <row r="257" spans="1:1" x14ac:dyDescent="0.2">
      <c r="A257" s="199" t="s">
        <v>137</v>
      </c>
    </row>
    <row r="258" spans="1:1" x14ac:dyDescent="0.2">
      <c r="A258" s="199" t="s">
        <v>138</v>
      </c>
    </row>
    <row r="259" spans="1:1" x14ac:dyDescent="0.2">
      <c r="A259" s="199" t="s">
        <v>139</v>
      </c>
    </row>
    <row r="260" spans="1:1" x14ac:dyDescent="0.2">
      <c r="A260" s="199" t="s">
        <v>140</v>
      </c>
    </row>
    <row r="261" spans="1:1" x14ac:dyDescent="0.2">
      <c r="A261" s="199" t="s">
        <v>141</v>
      </c>
    </row>
    <row r="262" spans="1:1" x14ac:dyDescent="0.2">
      <c r="A262" s="199" t="s">
        <v>142</v>
      </c>
    </row>
    <row r="263" spans="1:1" x14ac:dyDescent="0.2">
      <c r="A263" s="199" t="s">
        <v>143</v>
      </c>
    </row>
    <row r="264" spans="1:1" x14ac:dyDescent="0.2">
      <c r="A264" s="199" t="s">
        <v>144</v>
      </c>
    </row>
    <row r="265" spans="1:1" x14ac:dyDescent="0.2">
      <c r="A265" s="199" t="s">
        <v>145</v>
      </c>
    </row>
    <row r="266" spans="1:1" x14ac:dyDescent="0.2">
      <c r="A266" s="199" t="s">
        <v>146</v>
      </c>
    </row>
    <row r="267" spans="1:1" x14ac:dyDescent="0.2">
      <c r="A267" s="199"/>
    </row>
    <row r="310" spans="1:1" x14ac:dyDescent="0.2">
      <c r="A310" s="71" t="s">
        <v>83</v>
      </c>
    </row>
  </sheetData>
  <mergeCells count="4">
    <mergeCell ref="C2:G2"/>
    <mergeCell ref="C16:G16"/>
    <mergeCell ref="D206:G206"/>
    <mergeCell ref="D207:G207"/>
  </mergeCells>
  <phoneticPr fontId="0" type="noConversion"/>
  <dataValidations count="8">
    <dataValidation type="list" allowBlank="1" showInputMessage="1" showErrorMessage="1" sqref="G18">
      <formula1>$A$5:$A$10</formula1>
    </dataValidation>
    <dataValidation type="list" allowBlank="1" showInputMessage="1" showErrorMessage="1" sqref="D10">
      <formula1>$A$252:$A$266</formula1>
    </dataValidation>
    <dataValidation type="list" allowBlank="1" showInputMessage="1" showErrorMessage="1" sqref="D8">
      <formula1>$A$234:$A$250</formula1>
    </dataValidation>
    <dataValidation type="list" allowBlank="1" showInputMessage="1" showErrorMessage="1" sqref="G8">
      <formula1>$A$230:$A$232</formula1>
    </dataValidation>
    <dataValidation type="list" allowBlank="1" showInputMessage="1" showErrorMessage="1" sqref="G6">
      <formula1>$A$212:$A$223</formula1>
    </dataValidation>
    <dataValidation type="list" allowBlank="1" showInputMessage="1" showErrorMessage="1" sqref="G4">
      <formula1>$A$225:$A$228</formula1>
    </dataValidation>
    <dataValidation type="list" allowBlank="1" showInputMessage="1" showErrorMessage="1" sqref="C4">
      <formula1>$A$208:$A$210</formula1>
    </dataValidation>
    <dataValidation type="list" allowBlank="1" showInputMessage="1" showErrorMessage="1" sqref="G22 D20 G20 D18 D22">
      <formula1>$A$6:$A$10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L34"/>
  <sheetViews>
    <sheetView showGridLines="0" tabSelected="1" zoomScale="75" zoomScaleNormal="75" workbookViewId="0">
      <selection activeCell="D16" sqref="D16"/>
    </sheetView>
  </sheetViews>
  <sheetFormatPr baseColWidth="10" defaultRowHeight="15" x14ac:dyDescent="0.3"/>
  <cols>
    <col min="1" max="1" width="15" style="7" bestFit="1" customWidth="1"/>
    <col min="2" max="2" width="31.7109375" style="206" bestFit="1" customWidth="1"/>
    <col min="3" max="3" width="16.28515625" style="7" bestFit="1" customWidth="1"/>
    <col min="4" max="4" width="40.42578125" style="7" bestFit="1" customWidth="1"/>
    <col min="5" max="5" width="16.140625" style="7" bestFit="1" customWidth="1"/>
    <col min="6" max="6" width="16.5703125" style="7" bestFit="1" customWidth="1"/>
    <col min="7" max="7" width="11" style="7" bestFit="1" customWidth="1"/>
    <col min="8" max="8" width="12.140625" style="7" bestFit="1" customWidth="1"/>
    <col min="9" max="9" width="3.28515625" style="7" hidden="1" customWidth="1"/>
    <col min="10" max="10" width="3.28515625" style="37" hidden="1" customWidth="1"/>
    <col min="11" max="11" width="11.42578125" style="4"/>
    <col min="12" max="12" width="26.140625" style="33" bestFit="1" customWidth="1"/>
    <col min="13" max="16384" width="11.42578125" style="4"/>
  </cols>
  <sheetData>
    <row r="1" spans="1:12" s="48" customFormat="1" ht="45" x14ac:dyDescent="0.2">
      <c r="A1" s="62" t="s">
        <v>17</v>
      </c>
      <c r="B1" s="62" t="s">
        <v>54</v>
      </c>
      <c r="C1" s="62" t="s">
        <v>16</v>
      </c>
      <c r="D1" s="62" t="s">
        <v>59</v>
      </c>
      <c r="E1" s="62" t="s">
        <v>53</v>
      </c>
      <c r="F1" s="63" t="s">
        <v>76</v>
      </c>
      <c r="G1" s="63" t="s">
        <v>75</v>
      </c>
      <c r="H1" s="63" t="s">
        <v>79</v>
      </c>
      <c r="I1" s="64">
        <v>1</v>
      </c>
      <c r="J1" s="65" t="s">
        <v>49</v>
      </c>
      <c r="L1" s="184">
        <v>1</v>
      </c>
    </row>
    <row r="2" spans="1:12" ht="21.75" thickBot="1" x14ac:dyDescent="0.35">
      <c r="A2" s="202">
        <v>1</v>
      </c>
      <c r="B2" s="203" t="str">
        <f>IFERROR(VLOOKUP(E2,Feuil1!A:C,2,FALSE),"En Cours")</f>
        <v>KUSAR TONY</v>
      </c>
      <c r="C2" s="204">
        <v>1</v>
      </c>
      <c r="D2" s="205" t="str">
        <f>IFERROR(VLOOKUP(E2,Feuil1!A:C,3,FALSE),"En Cours")</f>
        <v>BILLARD CLUB DE CLARAFOND ARCINE</v>
      </c>
      <c r="E2" s="203" t="s">
        <v>1516</v>
      </c>
      <c r="F2" s="6"/>
      <c r="G2" s="6" t="s">
        <v>94</v>
      </c>
      <c r="H2" s="6"/>
      <c r="I2" s="5">
        <v>2</v>
      </c>
      <c r="J2" s="38" t="s">
        <v>94</v>
      </c>
      <c r="L2" s="185"/>
    </row>
    <row r="3" spans="1:12" ht="21" x14ac:dyDescent="0.3">
      <c r="A3" s="202">
        <v>2</v>
      </c>
      <c r="B3" s="203" t="str">
        <f>IFERROR(VLOOKUP(E3,Feuil1!A:C,2,FALSE),"En Cours")</f>
        <v>JUILLET ALEXI</v>
      </c>
      <c r="C3" s="204">
        <v>2</v>
      </c>
      <c r="D3" s="205" t="str">
        <f>IFERROR(VLOOKUP(E3,Feuil1!A:C,3,FALSE),"En Cours")</f>
        <v>EIGHT'S POOL GAME</v>
      </c>
      <c r="E3" s="203" t="s">
        <v>1924</v>
      </c>
      <c r="F3" s="6"/>
      <c r="G3" s="6" t="s">
        <v>94</v>
      </c>
      <c r="H3" s="6"/>
      <c r="I3" s="5">
        <v>3</v>
      </c>
      <c r="J3" s="35"/>
      <c r="L3" s="50"/>
    </row>
    <row r="4" spans="1:12" ht="21" x14ac:dyDescent="0.3">
      <c r="A4" s="202">
        <v>3</v>
      </c>
      <c r="B4" s="203" t="str">
        <f>IFERROR(VLOOKUP(E4,Feuil1!A:C,2,FALSE),"En Cours")</f>
        <v>VALLOT ROMAIN</v>
      </c>
      <c r="C4" s="204">
        <v>3</v>
      </c>
      <c r="D4" s="205" t="str">
        <f>IFERROR(VLOOKUP(E4,Feuil1!A:C,3,FALSE),"En Cours")</f>
        <v>BILLARD CLUB DE BOURG EN BRESSE</v>
      </c>
      <c r="E4" s="203" t="s">
        <v>1560</v>
      </c>
      <c r="F4" s="6"/>
      <c r="G4" s="6" t="s">
        <v>94</v>
      </c>
      <c r="H4" s="6"/>
      <c r="I4" s="5">
        <v>4</v>
      </c>
      <c r="J4" s="35"/>
      <c r="L4" s="50"/>
    </row>
    <row r="5" spans="1:12" ht="21" x14ac:dyDescent="0.3">
      <c r="A5" s="202">
        <v>4</v>
      </c>
      <c r="B5" s="203" t="str">
        <f>IFERROR(VLOOKUP(E5,Feuil1!A:C,2,FALSE),"En Cours")</f>
        <v>BERGNES LENNY</v>
      </c>
      <c r="C5" s="204">
        <v>4</v>
      </c>
      <c r="D5" s="205" t="str">
        <f>IFERROR(VLOOKUP(E5,Feuil1!A:C,3,FALSE),"En Cours")</f>
        <v>BILLARD CLUB PONTOIS</v>
      </c>
      <c r="E5" s="203" t="s">
        <v>1534</v>
      </c>
      <c r="F5" s="6"/>
      <c r="G5" s="6" t="s">
        <v>94</v>
      </c>
      <c r="H5" s="6"/>
      <c r="I5" s="5">
        <v>5</v>
      </c>
      <c r="J5" s="35"/>
      <c r="L5" s="50"/>
    </row>
    <row r="6" spans="1:12" ht="21" x14ac:dyDescent="0.3">
      <c r="A6" s="202">
        <v>5</v>
      </c>
      <c r="B6" s="203" t="str">
        <f>IFERROR(VLOOKUP(E6,Feuil1!A:C,2,FALSE),"En Cours")</f>
        <v>CADET DAVID CHRISTOPHER</v>
      </c>
      <c r="C6" s="204">
        <v>5</v>
      </c>
      <c r="D6" s="205" t="str">
        <f>IFERROR(VLOOKUP(E6,Feuil1!A:C,3,FALSE),"En Cours")</f>
        <v>BILLARD CLUB LYONNAIS 8 POOL</v>
      </c>
      <c r="E6" s="203" t="s">
        <v>1808</v>
      </c>
      <c r="F6" s="6"/>
      <c r="G6" s="6" t="s">
        <v>94</v>
      </c>
      <c r="H6" s="6"/>
      <c r="I6" s="5">
        <v>6</v>
      </c>
      <c r="J6" s="35"/>
      <c r="L6" s="50"/>
    </row>
    <row r="7" spans="1:12" ht="21" x14ac:dyDescent="0.3">
      <c r="A7" s="202">
        <v>6</v>
      </c>
      <c r="B7" s="203" t="str">
        <f>IFERROR(VLOOKUP(E7,Feuil1!A:C,2,FALSE),"En Cours")</f>
        <v>DUPRE RAMBAUD NATAEL</v>
      </c>
      <c r="C7" s="204">
        <v>6</v>
      </c>
      <c r="D7" s="205" t="str">
        <f>IFERROR(VLOOKUP(E7,Feuil1!A:C,3,FALSE),"En Cours")</f>
        <v>LES SQUALES</v>
      </c>
      <c r="E7" s="203" t="s">
        <v>1318</v>
      </c>
      <c r="F7" s="6"/>
      <c r="G7" s="6" t="s">
        <v>94</v>
      </c>
      <c r="H7" s="6"/>
      <c r="I7" s="5">
        <v>7</v>
      </c>
      <c r="J7" s="35"/>
      <c r="L7" s="50"/>
    </row>
    <row r="8" spans="1:12" ht="21.75" thickBot="1" x14ac:dyDescent="0.35">
      <c r="A8" s="202">
        <v>7</v>
      </c>
      <c r="B8" s="203" t="str">
        <f>IFERROR(VLOOKUP(E8,Feuil1!A:C,2,FALSE),"En Cours")</f>
        <v>TORNIER JORDAN</v>
      </c>
      <c r="C8" s="204">
        <v>7</v>
      </c>
      <c r="D8" s="205" t="str">
        <f>IFERROR(VLOOKUP(E8,Feuil1!A:C,3,FALSE),"En Cours")</f>
        <v>BILLARD CLUB DE CLARAFOND ARCINE</v>
      </c>
      <c r="E8" s="203" t="s">
        <v>2046</v>
      </c>
      <c r="F8" s="6"/>
      <c r="G8" s="6" t="s">
        <v>94</v>
      </c>
      <c r="H8" s="6"/>
      <c r="I8" s="5">
        <v>8</v>
      </c>
      <c r="J8" s="35"/>
      <c r="L8" s="50"/>
    </row>
    <row r="9" spans="1:12" ht="21" x14ac:dyDescent="0.3">
      <c r="A9" s="202">
        <v>8</v>
      </c>
      <c r="B9" s="203" t="str">
        <f>IFERROR(VLOOKUP(E9,Feuil1!A:C,2,FALSE),"En Cours")</f>
        <v>BLANC 1</v>
      </c>
      <c r="C9" s="204">
        <v>8</v>
      </c>
      <c r="D9" s="205" t="str">
        <f>IFERROR(VLOOKUP(E9,Feuil1!A:C,3,FALSE),"En Cours")</f>
        <v>LIBRE</v>
      </c>
      <c r="E9" s="203">
        <v>100001</v>
      </c>
      <c r="F9" s="6"/>
      <c r="G9" s="6" t="s">
        <v>94</v>
      </c>
      <c r="H9" s="6"/>
      <c r="I9" s="4"/>
      <c r="J9" s="35"/>
      <c r="L9" s="184">
        <v>2</v>
      </c>
    </row>
    <row r="10" spans="1:12" ht="15.75" thickBot="1" x14ac:dyDescent="0.35">
      <c r="I10" s="4"/>
      <c r="J10" s="35"/>
      <c r="L10" s="185"/>
    </row>
    <row r="11" spans="1:12" x14ac:dyDescent="0.3">
      <c r="I11" s="4"/>
      <c r="J11" s="35"/>
      <c r="L11" s="50"/>
    </row>
    <row r="12" spans="1:12" x14ac:dyDescent="0.3">
      <c r="I12" s="4"/>
      <c r="J12" s="35"/>
      <c r="L12" s="50"/>
    </row>
    <row r="13" spans="1:12" x14ac:dyDescent="0.3">
      <c r="I13" s="4"/>
      <c r="J13" s="35"/>
      <c r="L13" s="50"/>
    </row>
    <row r="14" spans="1:12" x14ac:dyDescent="0.3">
      <c r="I14" s="4"/>
      <c r="J14" s="35"/>
      <c r="L14" s="50"/>
    </row>
    <row r="15" spans="1:12" x14ac:dyDescent="0.3">
      <c r="I15" s="4"/>
      <c r="J15" s="35"/>
      <c r="L15" s="50"/>
    </row>
    <row r="16" spans="1:12" ht="15.75" thickBot="1" x14ac:dyDescent="0.35">
      <c r="I16" s="4"/>
      <c r="J16" s="35"/>
      <c r="L16" s="50"/>
    </row>
    <row r="17" spans="9:12" x14ac:dyDescent="0.3">
      <c r="I17" s="4"/>
      <c r="J17" s="35"/>
      <c r="L17" s="186" t="s">
        <v>67</v>
      </c>
    </row>
    <row r="18" spans="9:12" x14ac:dyDescent="0.3">
      <c r="I18" s="4"/>
      <c r="J18" s="35"/>
      <c r="L18" s="187"/>
    </row>
    <row r="19" spans="9:12" ht="15.75" thickBot="1" x14ac:dyDescent="0.35">
      <c r="I19" s="4"/>
      <c r="J19" s="35"/>
      <c r="L19" s="188"/>
    </row>
    <row r="20" spans="9:12" x14ac:dyDescent="0.3">
      <c r="I20" s="4"/>
      <c r="J20" s="35"/>
      <c r="L20" s="50"/>
    </row>
    <row r="21" spans="9:12" x14ac:dyDescent="0.3">
      <c r="I21" s="4"/>
      <c r="J21" s="35"/>
      <c r="L21" s="50"/>
    </row>
    <row r="22" spans="9:12" x14ac:dyDescent="0.3">
      <c r="I22" s="4"/>
      <c r="J22" s="35"/>
      <c r="L22" s="50"/>
    </row>
    <row r="23" spans="9:12" x14ac:dyDescent="0.3">
      <c r="I23" s="4"/>
      <c r="J23" s="35"/>
      <c r="L23" s="50"/>
    </row>
    <row r="24" spans="9:12" x14ac:dyDescent="0.3">
      <c r="I24" s="4"/>
      <c r="J24" s="35"/>
      <c r="L24" s="50"/>
    </row>
    <row r="25" spans="9:12" ht="15.75" thickBot="1" x14ac:dyDescent="0.35">
      <c r="I25" s="4"/>
      <c r="J25" s="35"/>
      <c r="L25" s="50"/>
    </row>
    <row r="26" spans="9:12" x14ac:dyDescent="0.3">
      <c r="I26" s="4"/>
      <c r="J26" s="35"/>
      <c r="L26" s="184">
        <v>3</v>
      </c>
    </row>
    <row r="27" spans="9:12" ht="15.75" thickBot="1" x14ac:dyDescent="0.35">
      <c r="I27" s="4"/>
      <c r="J27" s="35"/>
      <c r="L27" s="185"/>
    </row>
    <row r="28" spans="9:12" x14ac:dyDescent="0.3">
      <c r="I28" s="4"/>
      <c r="J28" s="35"/>
      <c r="L28" s="50"/>
    </row>
    <row r="29" spans="9:12" x14ac:dyDescent="0.3">
      <c r="I29" s="4"/>
      <c r="J29" s="35"/>
      <c r="L29" s="50"/>
    </row>
    <row r="30" spans="9:12" x14ac:dyDescent="0.3">
      <c r="I30" s="4"/>
      <c r="J30" s="35"/>
      <c r="L30" s="50"/>
    </row>
    <row r="31" spans="9:12" x14ac:dyDescent="0.3">
      <c r="I31" s="4"/>
      <c r="J31" s="35"/>
      <c r="L31" s="50"/>
    </row>
    <row r="32" spans="9:12" x14ac:dyDescent="0.3">
      <c r="I32" s="4"/>
      <c r="J32" s="35"/>
      <c r="L32" s="50"/>
    </row>
    <row r="33" spans="9:12" x14ac:dyDescent="0.3">
      <c r="I33" s="4"/>
      <c r="J33" s="36"/>
      <c r="L33" s="50"/>
    </row>
    <row r="34" spans="9:12" x14ac:dyDescent="0.3">
      <c r="I34" s="4"/>
      <c r="J34" s="36"/>
    </row>
  </sheetData>
  <sheetCalcPr fullCalcOnLoad="1"/>
  <sortState ref="A2:H9">
    <sortCondition ref="A2:A9"/>
  </sortState>
  <mergeCells count="4">
    <mergeCell ref="L1:L2"/>
    <mergeCell ref="L9:L10"/>
    <mergeCell ref="L17:L19"/>
    <mergeCell ref="L26:L27"/>
  </mergeCells>
  <phoneticPr fontId="0" type="noConversion"/>
  <conditionalFormatting sqref="A2:A9 C2:D9">
    <cfRule type="expression" dxfId="61" priority="1" stopIfTrue="1">
      <formula>$C2="R1"</formula>
    </cfRule>
    <cfRule type="expression" dxfId="60" priority="2" stopIfTrue="1">
      <formula>OR(($C2="R2"),($C2="R2A"),($C2="R2B"),($C2="R2C"),($C2="R2D"))</formula>
    </cfRule>
    <cfRule type="expression" dxfId="59" priority="3" stopIfTrue="1">
      <formula>OR(($C2="R3"),($C2="R3A"),($C2="R3B"),($C2="R3C"),($C2="R3D"),($C2="R3A1"),($C2="R3B1"),($C2="R3C1"),($C2="R3D1"),($C2="R3A2"),($C2="R3B2"),($C2="R3C2"),($C2="R3D2"))</formula>
    </cfRule>
  </conditionalFormatting>
  <dataValidations count="2">
    <dataValidation type="list" showInputMessage="1" showErrorMessage="1" sqref="G2:G9">
      <formula1>Liste_Forfait</formula1>
    </dataValidation>
    <dataValidation allowBlank="1" showInputMessage="1" showErrorMessage="1" sqref="D2:D9"/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91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Button 15">
              <controlPr defaultSize="0" print="0" autoFill="0" autoPict="0" macro="[0]!Tirage_auto">
                <anchor moveWithCells="1" sizeWithCells="1">
                  <from>
                    <xdr:col>11</xdr:col>
                    <xdr:colOff>161925</xdr:colOff>
                    <xdr:row>8</xdr:row>
                    <xdr:rowOff>0</xdr:rowOff>
                  </from>
                  <to>
                    <xdr:col>11</xdr:col>
                    <xdr:colOff>1590675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Button 16">
              <controlPr defaultSize="0" print="0" autoFill="0" autoPict="0" macro="[0]!Tirage_manuel">
                <anchor moveWithCells="1" sizeWithCells="1">
                  <from>
                    <xdr:col>11</xdr:col>
                    <xdr:colOff>180975</xdr:colOff>
                    <xdr:row>8</xdr:row>
                    <xdr:rowOff>0</xdr:rowOff>
                  </from>
                  <to>
                    <xdr:col>11</xdr:col>
                    <xdr:colOff>1609725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6" name="Button 18">
              <controlPr defaultSize="0" print="0" autoFill="0" autoPict="0" macro="[0]!Lancement_Tournoi">
                <anchor moveWithCells="1" sizeWithCells="1">
                  <from>
                    <xdr:col>11</xdr:col>
                    <xdr:colOff>161925</xdr:colOff>
                    <xdr:row>8</xdr:row>
                    <xdr:rowOff>0</xdr:rowOff>
                  </from>
                  <to>
                    <xdr:col>11</xdr:col>
                    <xdr:colOff>1590675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Button 20">
              <controlPr defaultSize="0" print="0" autoFill="0" autoPict="0" macro="[0]!Inserer_Joueur">
                <anchor moveWithCells="1" sizeWithCells="1">
                  <from>
                    <xdr:col>11</xdr:col>
                    <xdr:colOff>152400</xdr:colOff>
                    <xdr:row>3</xdr:row>
                    <xdr:rowOff>9525</xdr:rowOff>
                  </from>
                  <to>
                    <xdr:col>11</xdr:col>
                    <xdr:colOff>1581150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Accueil!$A$4:$A$11</xm:f>
          </x14:formula1>
          <xm:sqref>A2:A9 C2:C9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pageSetUpPr fitToPage="1"/>
  </sheetPr>
  <dimension ref="A1:AT24"/>
  <sheetViews>
    <sheetView showGridLines="0" zoomScale="75" workbookViewId="0">
      <selection activeCell="M5" sqref="M5"/>
    </sheetView>
  </sheetViews>
  <sheetFormatPr baseColWidth="10" defaultRowHeight="14.1" customHeight="1" x14ac:dyDescent="0.2"/>
  <cols>
    <col min="1" max="1" width="7.42578125" style="81" customWidth="1"/>
    <col min="2" max="2" width="18.7109375" style="81" customWidth="1"/>
    <col min="3" max="3" width="5.28515625" style="81" bestFit="1" customWidth="1"/>
    <col min="4" max="4" width="3.42578125" style="81" bestFit="1" customWidth="1"/>
    <col min="5" max="5" width="3" style="142" customWidth="1"/>
    <col min="6" max="6" width="18.7109375" style="143" customWidth="1"/>
    <col min="7" max="7" width="4.7109375" style="143" customWidth="1"/>
    <col min="8" max="8" width="3.42578125" style="143" customWidth="1"/>
    <col min="9" max="9" width="3" style="142" customWidth="1"/>
    <col min="10" max="10" width="18.7109375" style="143" customWidth="1"/>
    <col min="11" max="11" width="4.7109375" style="143" customWidth="1"/>
    <col min="12" max="12" width="4.140625" style="144" customWidth="1"/>
    <col min="13" max="13" width="24.140625" style="143" bestFit="1" customWidth="1"/>
    <col min="14" max="14" width="4.7109375" style="143" customWidth="1"/>
    <col min="15" max="15" width="3" style="142" customWidth="1"/>
    <col min="16" max="16" width="3.42578125" style="143" customWidth="1"/>
    <col min="17" max="17" width="18.7109375" style="143" customWidth="1"/>
    <col min="18" max="18" width="4.7109375" style="143" customWidth="1"/>
    <col min="19" max="19" width="3" style="142" customWidth="1"/>
    <col min="20" max="20" width="3.42578125" style="81" customWidth="1"/>
    <col min="21" max="21" width="18.7109375" style="81" customWidth="1"/>
    <col min="22" max="22" width="5.42578125" style="81" bestFit="1" customWidth="1"/>
    <col min="23" max="23" width="7.42578125" style="81" customWidth="1"/>
    <col min="24" max="24" width="4.7109375" style="81" customWidth="1"/>
    <col min="25" max="25" width="2.28515625" style="81" hidden="1" customWidth="1"/>
    <col min="26" max="26" width="18.7109375" style="81" hidden="1" customWidth="1"/>
    <col min="27" max="27" width="3.42578125" style="81" hidden="1" customWidth="1"/>
    <col min="28" max="28" width="18.7109375" style="82" hidden="1" customWidth="1"/>
    <col min="29" max="29" width="3" style="81" hidden="1" customWidth="1"/>
    <col min="30" max="30" width="2.85546875" style="81" hidden="1" customWidth="1"/>
    <col min="31" max="31" width="3" style="81" hidden="1" customWidth="1"/>
    <col min="32" max="32" width="2.85546875" style="81" hidden="1" customWidth="1"/>
    <col min="33" max="33" width="3" style="81" hidden="1" customWidth="1"/>
    <col min="34" max="34" width="2.85546875" style="81" hidden="1" customWidth="1"/>
    <col min="35" max="35" width="3" style="81" hidden="1" customWidth="1"/>
    <col min="36" max="36" width="2.85546875" style="81" hidden="1" customWidth="1"/>
    <col min="37" max="37" width="3" style="81" hidden="1" customWidth="1"/>
    <col min="38" max="38" width="2.85546875" style="81" hidden="1" customWidth="1"/>
    <col min="39" max="39" width="3" style="81" hidden="1" customWidth="1"/>
    <col min="40" max="40" width="2.85546875" style="81" hidden="1" customWidth="1"/>
    <col min="41" max="41" width="4.7109375" style="81" hidden="1" customWidth="1"/>
    <col min="42" max="42" width="3.42578125" style="81" hidden="1" customWidth="1"/>
    <col min="43" max="43" width="3.42578125" style="81" bestFit="1" customWidth="1"/>
    <col min="44" max="44" width="18.7109375" style="81" customWidth="1"/>
    <col min="45" max="45" width="4.7109375" style="81" customWidth="1"/>
    <col min="46" max="46" width="3.42578125" style="81" bestFit="1" customWidth="1"/>
    <col min="47" max="16384" width="11.42578125" style="81"/>
  </cols>
  <sheetData>
    <row r="1" spans="1:46" ht="30" customHeight="1" thickTop="1" thickBot="1" x14ac:dyDescent="0.25">
      <c r="A1" s="76"/>
      <c r="B1" s="77"/>
      <c r="C1" s="77"/>
      <c r="D1" s="77"/>
      <c r="E1" s="78"/>
      <c r="F1" s="79"/>
      <c r="G1" s="79"/>
      <c r="H1" s="79"/>
      <c r="I1" s="78"/>
      <c r="J1" s="192" t="s">
        <v>70</v>
      </c>
      <c r="K1" s="192"/>
      <c r="L1" s="192"/>
      <c r="M1" s="192"/>
      <c r="N1" s="192"/>
      <c r="O1" s="192"/>
      <c r="P1" s="192"/>
      <c r="Q1" s="192"/>
      <c r="R1" s="192"/>
      <c r="S1" s="78"/>
      <c r="T1" s="77"/>
      <c r="U1" s="77"/>
      <c r="V1" s="77"/>
      <c r="W1" s="80"/>
    </row>
    <row r="2" spans="1:46" ht="30" customHeight="1" x14ac:dyDescent="0.2">
      <c r="A2" s="83"/>
      <c r="E2" s="84"/>
      <c r="F2" s="85"/>
      <c r="G2" s="85"/>
      <c r="H2" s="85"/>
      <c r="I2" s="84"/>
      <c r="J2" s="86"/>
      <c r="K2" s="86"/>
      <c r="L2" s="86"/>
      <c r="M2" s="86"/>
      <c r="N2" s="86"/>
      <c r="O2" s="86"/>
      <c r="P2" s="86"/>
      <c r="Q2" s="86"/>
      <c r="R2" s="86"/>
      <c r="S2" s="84"/>
      <c r="T2" s="87"/>
      <c r="U2" s="87"/>
      <c r="V2" s="87"/>
      <c r="W2" s="88"/>
      <c r="AQ2" s="193" t="s">
        <v>37</v>
      </c>
      <c r="AR2" s="194"/>
      <c r="AS2" s="194"/>
      <c r="AT2" s="195"/>
    </row>
    <row r="3" spans="1:46" ht="30" customHeight="1" thickBot="1" x14ac:dyDescent="0.25">
      <c r="A3" s="83"/>
      <c r="E3" s="84"/>
      <c r="F3" s="85"/>
      <c r="G3" s="85"/>
      <c r="H3" s="85"/>
      <c r="I3" s="84"/>
      <c r="J3" s="89"/>
      <c r="K3" s="85" t="s">
        <v>0</v>
      </c>
      <c r="L3" s="90">
        <v>1</v>
      </c>
      <c r="M3" s="66" t="str">
        <f>IF(IF(ISNA(VLOOKUP(L3,Inscrits!$A$2:$C$8,2,FALSE)),"",VLOOKUP(L3,Inscrits!$A$2:$C$8,2,FALSE))=0,"",IF(ISNA(VLOOKUP(L3,Inscrits!$A$2:$C$8,2,FALSE)),"",VLOOKUP(L3,Inscrits!$A$2:$C$8,2,FALSE)))</f>
        <v>KUSAR TONY</v>
      </c>
      <c r="N3" s="67" t="str">
        <f>IF(IF(ISNA(VLOOKUP(L3,Inscrits!$A$2:$C$8,3,FALSE)),"","("&amp;(VLOOKUP(L3,Inscrits!$A$2:$C$8,3,FALSE))&amp;")")="()","",IF(ISNA(VLOOKUP(L3,Inscrits!$A$2:$C$8,3,FALSE)),"","("&amp;(VLOOKUP(L3,Inscrits!$A$2:$C$8,3,FALSE))&amp;")"))</f>
        <v>(1)</v>
      </c>
      <c r="O3" s="91"/>
      <c r="P3" s="92"/>
      <c r="Q3" s="93" t="s">
        <v>1</v>
      </c>
      <c r="R3" s="85"/>
      <c r="S3" s="84"/>
      <c r="T3" s="87"/>
      <c r="U3" s="87"/>
      <c r="V3" s="87"/>
      <c r="W3" s="88"/>
      <c r="AC3" s="94" t="s">
        <v>2</v>
      </c>
      <c r="AD3" s="94" t="s">
        <v>3</v>
      </c>
      <c r="AE3" s="94" t="s">
        <v>2</v>
      </c>
      <c r="AF3" s="94" t="s">
        <v>3</v>
      </c>
      <c r="AG3" s="94" t="s">
        <v>2</v>
      </c>
      <c r="AH3" s="94" t="s">
        <v>3</v>
      </c>
      <c r="AI3" s="94" t="s">
        <v>2</v>
      </c>
      <c r="AJ3" s="94" t="s">
        <v>3</v>
      </c>
      <c r="AK3" s="94" t="s">
        <v>2</v>
      </c>
      <c r="AL3" s="94" t="s">
        <v>3</v>
      </c>
      <c r="AM3" s="94" t="s">
        <v>2</v>
      </c>
      <c r="AN3" s="94" t="s">
        <v>3</v>
      </c>
      <c r="AO3" s="94" t="s">
        <v>4</v>
      </c>
      <c r="AQ3" s="95"/>
      <c r="AR3" s="96" t="s">
        <v>5</v>
      </c>
      <c r="AS3" s="97" t="s">
        <v>4</v>
      </c>
      <c r="AT3" s="98"/>
    </row>
    <row r="4" spans="1:46" ht="30" customHeight="1" thickTop="1" x14ac:dyDescent="0.2">
      <c r="A4" s="83"/>
      <c r="E4" s="84"/>
      <c r="F4" s="85"/>
      <c r="G4" s="85"/>
      <c r="H4" s="99"/>
      <c r="I4" s="100"/>
      <c r="J4" s="66" t="str">
        <f>IF(OR(AND(O3="F",O5="F"),AND(O3="A",O5="A")),M5,IF(OR(O3="F",O3="A"),M3,IF(OR(O5="F",O5="A"),M5,IF(O3=O5,"",(IF(O3&lt;O5,M3,M5))))))</f>
        <v/>
      </c>
      <c r="K4" s="67" t="str">
        <f>IF(OR(AND(O3="F",O5="F"),AND(O3="A",O5="A")),N5,IF(OR(O3="F",O3="A"),N3,IF(OR(O5="F",O5="A"),N5,IF(O3=O5,"",(IF(O3&lt;O5,N3,N5))))))</f>
        <v/>
      </c>
      <c r="L4" s="90"/>
      <c r="M4" s="101" t="s">
        <v>84</v>
      </c>
      <c r="N4" s="102"/>
      <c r="O4" s="103"/>
      <c r="P4" s="104"/>
      <c r="Q4" s="66" t="str">
        <f>IF(OR(AND(O3="F",O5="F"),AND(O3="A",O5="A")),M3,IF(OR(O3="F",O3="A"),M5,IF(OR(O5="F",O5="A"),M3,IF(O3=O5,"",(IF(O3&gt;O5,M3,M5))))))</f>
        <v/>
      </c>
      <c r="R4" s="67" t="str">
        <f>IF(OR(AND(O3="F",O5="F"),AND(O3="A",O5="A")),N3,IF(OR(O3="F",O3="A"),N5,IF(OR(O5="F",O5="A"),N3,IF(O3=O5,"",(IF(O3&gt;O5,N3,N5))))))</f>
        <v/>
      </c>
      <c r="S4" s="105"/>
      <c r="T4" s="106"/>
      <c r="U4" s="87"/>
      <c r="V4" s="87"/>
      <c r="W4" s="88"/>
      <c r="Y4" s="81">
        <v>1</v>
      </c>
      <c r="Z4" s="107" t="str">
        <f>IF(U6="","",IF(U6=Q4,Q4,Q8))</f>
        <v/>
      </c>
      <c r="AB4" s="108" t="str">
        <f>M3</f>
        <v>KUSAR TONY</v>
      </c>
      <c r="AC4" s="109">
        <f>IF(AB4=M3,IF(O5="F","",O3),0)</f>
        <v>0</v>
      </c>
      <c r="AD4" s="109">
        <f>IF(AB4=M3,IF(O3="F","",O5),0)</f>
        <v>0</v>
      </c>
      <c r="AE4" s="110">
        <f>IF(AB4=Q4,IF(S8="F","",S4),0)</f>
        <v>0</v>
      </c>
      <c r="AF4" s="110">
        <f>IF(AB4=Q4,IF(S4="F","",S8),0)</f>
        <v>0</v>
      </c>
      <c r="AG4" s="109">
        <f>IF(AB4=J4,IF(I8="F","",I4),0)</f>
        <v>0</v>
      </c>
      <c r="AH4" s="109">
        <f>IF(AB4=J4,IF(I4="F","",I8),0)</f>
        <v>0</v>
      </c>
      <c r="AI4" s="110">
        <f>IF(AB4=F6,IF(E10="F","",E6),0)</f>
        <v>0</v>
      </c>
      <c r="AJ4" s="110">
        <f>IF(AB4=F6,IF(E6="F","",E10),0)</f>
        <v>0</v>
      </c>
      <c r="AK4" s="109">
        <f>IF(AB4=F20,IF(E16="F","",E20),0)</f>
        <v>0</v>
      </c>
      <c r="AL4" s="109">
        <f>IF(AB4=F20,IF(E20="F","",E16),0)</f>
        <v>0</v>
      </c>
      <c r="AM4" s="111">
        <f t="shared" ref="AM4:AN7" si="0">SUM(AC4,AE4,AG4,AI4,AK4)</f>
        <v>0</v>
      </c>
      <c r="AN4" s="111">
        <f t="shared" si="0"/>
        <v>0</v>
      </c>
      <c r="AO4" s="107">
        <f>AM4-AN4</f>
        <v>0</v>
      </c>
      <c r="AQ4" s="95"/>
      <c r="AR4" s="112" t="str">
        <f>Z4</f>
        <v/>
      </c>
      <c r="AS4" s="113" t="str">
        <f>IF(AR4="","",(VLOOKUP(AR4,AB4:AO17,14,FALSE)))</f>
        <v/>
      </c>
      <c r="AT4" s="98"/>
    </row>
    <row r="5" spans="1:46" ht="30" customHeight="1" x14ac:dyDescent="0.2">
      <c r="A5" s="83"/>
      <c r="B5" s="87"/>
      <c r="C5" s="87"/>
      <c r="D5" s="87"/>
      <c r="E5" s="84"/>
      <c r="F5" s="89"/>
      <c r="G5" s="85" t="s">
        <v>31</v>
      </c>
      <c r="H5" s="85"/>
      <c r="I5" s="114"/>
      <c r="J5" s="85"/>
      <c r="K5" s="85"/>
      <c r="L5" s="90">
        <v>8</v>
      </c>
      <c r="M5" s="66" t="str">
        <f>IF(IF(ISNA(VLOOKUP(L5,Inscrits!$A$2:$C$8,2,FALSE)),"",VLOOKUP(L5,Inscrits!$A$2:$C$8,2,FALSE))=0,"",IF(ISNA(VLOOKUP(L5,Inscrits!$A$2:$C$8,2,FALSE)),"",VLOOKUP(L5,Inscrits!$A$2:$C$8,2,FALSE)))</f>
        <v/>
      </c>
      <c r="N5" s="67" t="str">
        <f>IF(IF(ISNA(VLOOKUP(L5,Inscrits!$A$2:$C$8,3,FALSE)),"","("&amp;(VLOOKUP(L5,Inscrits!$A$2:$C$8,3,FALSE))&amp;")")="()","",IF(ISNA(VLOOKUP(L5,Inscrits!$A$2:$C$8,3,FALSE)),"","("&amp;(VLOOKUP(L5,Inscrits!$A$2:$C$8,3,FALSE))&amp;")"))</f>
        <v/>
      </c>
      <c r="O5" s="91"/>
      <c r="P5" s="92"/>
      <c r="Q5" s="85"/>
      <c r="R5" s="85"/>
      <c r="S5" s="84"/>
      <c r="T5" s="115"/>
      <c r="U5" s="116" t="s">
        <v>8</v>
      </c>
      <c r="V5" s="87"/>
      <c r="W5" s="88"/>
      <c r="Y5" s="81">
        <v>3</v>
      </c>
      <c r="Z5" s="107" t="str">
        <f>IF(B8="","",IF(B8=F6,F6,F10))</f>
        <v/>
      </c>
      <c r="AB5" s="108" t="str">
        <f>M5</f>
        <v/>
      </c>
      <c r="AC5" s="109">
        <f>IF(AB5=M5,IF(O3="F","",O5),0)</f>
        <v>0</v>
      </c>
      <c r="AD5" s="109">
        <f>IF(AB5=M5,IF(O5="F","",O3),0)</f>
        <v>0</v>
      </c>
      <c r="AE5" s="110">
        <f>IF(AB5=Q4,IF(S8="F","",S4),0)</f>
        <v>0</v>
      </c>
      <c r="AF5" s="110">
        <f>IF(AB5=Q4,IF(S4="F","",S8),0)</f>
        <v>0</v>
      </c>
      <c r="AG5" s="109">
        <f>IF(AB5=J4,IF(I8="F","",I4),0)</f>
        <v>0</v>
      </c>
      <c r="AH5" s="109">
        <f>IF(AB5=J4,IF(I4="F","",I8),0)</f>
        <v>0</v>
      </c>
      <c r="AI5" s="110">
        <f>IF(AB5=F6,IF(E10="F","",E6),0)</f>
        <v>0</v>
      </c>
      <c r="AJ5" s="110">
        <f>IF(AB5=F6,IF(E6="F","",E10),0)</f>
        <v>0</v>
      </c>
      <c r="AK5" s="109">
        <f>IF(AB5=F20,IF(E16="F","",E20),0)</f>
        <v>0</v>
      </c>
      <c r="AL5" s="109">
        <f>IF(AB5=F20,IF(E20="F","",E16),0)</f>
        <v>0</v>
      </c>
      <c r="AM5" s="111">
        <f t="shared" si="0"/>
        <v>0</v>
      </c>
      <c r="AN5" s="111">
        <f t="shared" si="0"/>
        <v>0</v>
      </c>
      <c r="AO5" s="107">
        <f>AM5-AN5</f>
        <v>0</v>
      </c>
      <c r="AQ5" s="95"/>
      <c r="AR5" s="117" t="str">
        <f>Z14</f>
        <v/>
      </c>
      <c r="AS5" s="118" t="str">
        <f>IF(AR5="","",(VLOOKUP(AR5,AB4:AO17,14,FALSE)))</f>
        <v/>
      </c>
      <c r="AT5" s="98"/>
    </row>
    <row r="6" spans="1:46" ht="30" customHeight="1" x14ac:dyDescent="0.2">
      <c r="A6" s="83"/>
      <c r="B6" s="87"/>
      <c r="C6" s="87"/>
      <c r="D6" s="119"/>
      <c r="E6" s="100"/>
      <c r="F6" s="66" t="str">
        <f>IF(OR(I4="F",I4="A"),J8,IF(OR(I8="F",I8="A"),J4,IF(I4=I8,"",(IF(I4&gt;I8,J4,J8)))))</f>
        <v/>
      </c>
      <c r="G6" s="67" t="str">
        <f>IF(OR(I4="F",I4="A"),K8,IF(OR(I8="F",I8="A"),K4,IF(I4=I8,"",(IF(I4&gt;I8,K4,K8)))))</f>
        <v/>
      </c>
      <c r="H6" s="85"/>
      <c r="I6" s="114"/>
      <c r="J6" s="101" t="s">
        <v>90</v>
      </c>
      <c r="K6" s="102"/>
      <c r="L6" s="90"/>
      <c r="M6" s="85"/>
      <c r="N6" s="85"/>
      <c r="O6" s="84"/>
      <c r="P6" s="85"/>
      <c r="Q6" s="101" t="s">
        <v>88</v>
      </c>
      <c r="R6" s="102"/>
      <c r="S6" s="84"/>
      <c r="T6" s="120"/>
      <c r="U6" s="66" t="str">
        <f>IF(OR(S4="F",S4="A"),Q8,IF(OR(S8="F",S8="A"),Q4,IF(S4=S8,"",(IF(S4&gt;S8,Q4,Q8)))))</f>
        <v/>
      </c>
      <c r="V6" s="67" t="str">
        <f>IF(OR(S4="F",S4="A"),R8,IF(OR(S8="F",S8="A"),R4,IF(S4=S8,"",(IF(S4&gt;S8,R4,R8)))))</f>
        <v/>
      </c>
      <c r="W6" s="121" t="s">
        <v>57</v>
      </c>
      <c r="Y6" s="81">
        <v>5</v>
      </c>
      <c r="Z6" s="107" t="str">
        <f>IF(B8="","",IF(B8=F6,F10,F6))</f>
        <v/>
      </c>
      <c r="AB6" s="108" t="str">
        <f>M7</f>
        <v>CADET DAVID CHRISTOPHER</v>
      </c>
      <c r="AC6" s="109">
        <f>IF(AB6=M7,IF(O9="F","",O7),0)</f>
        <v>0</v>
      </c>
      <c r="AD6" s="109">
        <f>IF(AB6=M7,IF(O7="F","",O9),0)</f>
        <v>0</v>
      </c>
      <c r="AE6" s="110">
        <f>IF(AB6=Q8,IF(S4="F","",S8),0)</f>
        <v>0</v>
      </c>
      <c r="AF6" s="110">
        <f>IF(AB6=Q8,IF(S8="F","",S4),0)</f>
        <v>0</v>
      </c>
      <c r="AG6" s="109">
        <f>IF(AB6=J8,IF(I4="F","",I8),0)</f>
        <v>0</v>
      </c>
      <c r="AH6" s="109">
        <f>IF(AB6=J8,IF(I8="F","",I4),0)</f>
        <v>0</v>
      </c>
      <c r="AI6" s="110">
        <f>IF(AB6=F6,IF(E10="F","",E6),0)</f>
        <v>0</v>
      </c>
      <c r="AJ6" s="110">
        <f>IF(AB6=F6,IF(E6="F","",E10),0)</f>
        <v>0</v>
      </c>
      <c r="AK6" s="109">
        <f>IF(AB6=F20,IF(E16="F","",E20),0)</f>
        <v>0</v>
      </c>
      <c r="AL6" s="109">
        <f>IF(AB6=F20,IF(E20="F","",E16),0)</f>
        <v>0</v>
      </c>
      <c r="AM6" s="111">
        <f t="shared" si="0"/>
        <v>0</v>
      </c>
      <c r="AN6" s="111">
        <f t="shared" si="0"/>
        <v>0</v>
      </c>
      <c r="AO6" s="107">
        <f>AM6-AN6</f>
        <v>0</v>
      </c>
      <c r="AQ6" s="95"/>
      <c r="AR6" s="117" t="str">
        <f>Z5</f>
        <v/>
      </c>
      <c r="AS6" s="118" t="str">
        <f>IF(AR6="","",(VLOOKUP(AR6,AB4:AO17,14,FALSE)))</f>
        <v/>
      </c>
      <c r="AT6" s="98"/>
    </row>
    <row r="7" spans="1:46" ht="30" customHeight="1" x14ac:dyDescent="0.2">
      <c r="A7" s="83"/>
      <c r="B7" s="122"/>
      <c r="C7" s="87" t="s">
        <v>35</v>
      </c>
      <c r="D7" s="87"/>
      <c r="E7" s="114"/>
      <c r="F7" s="85"/>
      <c r="G7" s="85"/>
      <c r="H7" s="85"/>
      <c r="I7" s="114"/>
      <c r="J7" s="85"/>
      <c r="K7" s="85"/>
      <c r="L7" s="90">
        <v>5</v>
      </c>
      <c r="M7" s="66" t="str">
        <f>IF(IF(ISNA(VLOOKUP(L7,Inscrits!$A$2:$C$8,2,FALSE)),"",VLOOKUP(L7,Inscrits!$A$2:$C$8,2,FALSE))=0,"",IF(ISNA(VLOOKUP(L7,Inscrits!$A$2:$C$8,2,FALSE)),"",VLOOKUP(L7,Inscrits!$A$2:$C$8,2,FALSE)))</f>
        <v>CADET DAVID CHRISTOPHER</v>
      </c>
      <c r="N7" s="67" t="str">
        <f>IF(IF(ISNA(VLOOKUP(L7,Inscrits!$A$2:$C$8,3,FALSE)),"","("&amp;(VLOOKUP(L7,Inscrits!$A$2:$C$8,3,FALSE))&amp;")")="()","",IF(ISNA(VLOOKUP(L7,Inscrits!$A$2:$C$8,3,FALSE)),"","("&amp;(VLOOKUP(L7,Inscrits!$A$2:$C$8,3,FALSE))&amp;")"))</f>
        <v>(5)</v>
      </c>
      <c r="O7" s="91"/>
      <c r="P7" s="92"/>
      <c r="Q7" s="85"/>
      <c r="R7" s="85"/>
      <c r="S7" s="84"/>
      <c r="T7" s="115"/>
      <c r="U7" s="87"/>
      <c r="V7" s="87"/>
      <c r="W7" s="88"/>
      <c r="Y7" s="81">
        <v>7</v>
      </c>
      <c r="Z7" s="107" t="str">
        <f>IF(F6="","",IF(F6=J4,J8,J4))</f>
        <v/>
      </c>
      <c r="AB7" s="108" t="str">
        <f>M9</f>
        <v>BERGNES LENNY</v>
      </c>
      <c r="AC7" s="109">
        <f>IF(AB7=M9,IF(O7="F","",O9),0)</f>
        <v>0</v>
      </c>
      <c r="AD7" s="109">
        <f>IF(AB7=M9,IF(O9="F","",O7),0)</f>
        <v>0</v>
      </c>
      <c r="AE7" s="110">
        <f>IF(AB7=Q8,IF(S4="F","",S8),0)</f>
        <v>0</v>
      </c>
      <c r="AF7" s="110">
        <f>IF(AB7=Q8,IF(S8="F","",S4),0)</f>
        <v>0</v>
      </c>
      <c r="AG7" s="109">
        <f>IF(AB7=J8,IF(I4="F","",I8),0)</f>
        <v>0</v>
      </c>
      <c r="AH7" s="109">
        <f>IF(AB7=J8,IF(I8="F","",I4),0)</f>
        <v>0</v>
      </c>
      <c r="AI7" s="110">
        <f>IF(AB7=F6,IF(E10="F","",E6),0)</f>
        <v>0</v>
      </c>
      <c r="AJ7" s="110">
        <f>IF(AB7=F6,IF(E6="F","",E10),0)</f>
        <v>0</v>
      </c>
      <c r="AK7" s="109">
        <f>IF(AB7=F20,IF(E16="F","",E20),0)</f>
        <v>0</v>
      </c>
      <c r="AL7" s="109">
        <f>IF(AB7=F20,IF(E20="F","",E16),0)</f>
        <v>0</v>
      </c>
      <c r="AM7" s="111">
        <f t="shared" si="0"/>
        <v>0</v>
      </c>
      <c r="AN7" s="111">
        <f t="shared" si="0"/>
        <v>0</v>
      </c>
      <c r="AO7" s="107">
        <f>AM7-AN7</f>
        <v>0</v>
      </c>
      <c r="AQ7" s="95"/>
      <c r="AR7" s="117" t="str">
        <f>Z15</f>
        <v/>
      </c>
      <c r="AS7" s="118" t="str">
        <f>IF(AR7="","",(VLOOKUP(AR7,AB4:AO17,14,FALSE)))</f>
        <v/>
      </c>
      <c r="AT7" s="98"/>
    </row>
    <row r="8" spans="1:46" ht="30" customHeight="1" thickBot="1" x14ac:dyDescent="0.25">
      <c r="A8" s="123" t="s">
        <v>55</v>
      </c>
      <c r="B8" s="66" t="str">
        <f>IF(OR(E6="F",E6="A"),F10,IF(OR(E10="F",E10="A"),F6,IF(E6=E10,"",(IF(E6&gt;E10,F6,F10)))))</f>
        <v/>
      </c>
      <c r="C8" s="124" t="str">
        <f>IF(OR(E6="F",E6="A"),G10,IF(OR(E10="F",E10="A"),G6,IF(E6=E10,"",(IF(E6&gt;E10,G6,G10)))))</f>
        <v/>
      </c>
      <c r="D8" s="87"/>
      <c r="E8" s="114"/>
      <c r="F8" s="101" t="s">
        <v>92</v>
      </c>
      <c r="G8" s="102"/>
      <c r="H8" s="99"/>
      <c r="I8" s="100"/>
      <c r="J8" s="66" t="str">
        <f>IF(OR(AND(O7="F",O9="F"),AND(O7="A",O9="A")),M9,IF(OR(O7="F",O7="A"),M7,IF(OR(O9="F",O9="A"),M9,IF(O7=O9,"",(IF(O7&lt;O9,M7,M9))))))</f>
        <v/>
      </c>
      <c r="K8" s="67" t="str">
        <f>IF(OR(AND(O7="F",O9="F"),AND(O7="A",O9="A")),N9,IF(OR(O7="F",O7="A"),N7,IF(OR(O9="F",O9="A"),N9,IF(O7=O9,"",(IF(O7&lt;O9,N7,N9))))))</f>
        <v/>
      </c>
      <c r="L8" s="90"/>
      <c r="M8" s="101" t="s">
        <v>85</v>
      </c>
      <c r="N8" s="102"/>
      <c r="O8" s="103"/>
      <c r="P8" s="125"/>
      <c r="Q8" s="66" t="str">
        <f>IF(OR(AND(O7="F",O9="F"),AND(O7="A",O9="A")),M7,IF(OR(O7="F",O7="A"),M9,IF(OR(O9="F",O9="A"),M7,IF(O7=O9,"",(IF(O7&gt;O9,M7,M9))))))</f>
        <v/>
      </c>
      <c r="R8" s="67" t="str">
        <f>IF(OR(AND(O7="F",O9="F"),AND(O7="A",O9="A")),N7,IF(OR(O7="F",O7="A"),N9,IF(OR(O9="F",O9="A"),N7,IF(O7=O9,"",(IF(O7&gt;O9,N7,N9))))))</f>
        <v/>
      </c>
      <c r="S8" s="105"/>
      <c r="T8" s="106"/>
      <c r="U8" s="87"/>
      <c r="V8" s="87"/>
      <c r="W8" s="88"/>
      <c r="AQ8" s="126"/>
      <c r="AR8" s="127"/>
      <c r="AS8" s="127"/>
      <c r="AT8" s="128"/>
    </row>
    <row r="9" spans="1:46" ht="30" customHeight="1" x14ac:dyDescent="0.2">
      <c r="A9" s="83"/>
      <c r="B9" s="87"/>
      <c r="C9" s="87"/>
      <c r="D9" s="87"/>
      <c r="E9" s="114"/>
      <c r="F9" s="85"/>
      <c r="G9" s="85"/>
      <c r="H9" s="85"/>
      <c r="I9" s="84"/>
      <c r="J9" s="89"/>
      <c r="K9" s="85" t="s">
        <v>9</v>
      </c>
      <c r="L9" s="90">
        <v>4</v>
      </c>
      <c r="M9" s="66" t="str">
        <f>IF(IF(ISNA(VLOOKUP(L9,Inscrits!$A$2:$C$8,2,FALSE)),"",VLOOKUP(L9,Inscrits!$A$2:$C$8,2,FALSE))=0,"",IF(ISNA(VLOOKUP(L9,Inscrits!$A$2:$C$8,2,FALSE)),"",VLOOKUP(L9,Inscrits!$A$2:$C$8,2,FALSE)))</f>
        <v>BERGNES LENNY</v>
      </c>
      <c r="N9" s="67" t="str">
        <f>IF(IF(ISNA(VLOOKUP(L9,Inscrits!$A$2:$C$8,3,FALSE)),"","("&amp;(VLOOKUP(L9,Inscrits!$A$2:$C$8,3,FALSE))&amp;")")="()","",IF(ISNA(VLOOKUP(L9,Inscrits!$A$2:$C$8,3,FALSE)),"","("&amp;(VLOOKUP(L9,Inscrits!$A$2:$C$8,3,FALSE))&amp;")"))</f>
        <v>(4)</v>
      </c>
      <c r="O9" s="91"/>
      <c r="P9" s="92"/>
      <c r="Q9" s="93" t="s">
        <v>10</v>
      </c>
      <c r="R9" s="85"/>
      <c r="S9" s="84"/>
      <c r="T9" s="87"/>
      <c r="U9" s="87"/>
      <c r="V9" s="87"/>
      <c r="W9" s="88"/>
    </row>
    <row r="10" spans="1:46" ht="30" customHeight="1" x14ac:dyDescent="0.2">
      <c r="A10" s="83"/>
      <c r="B10" s="87"/>
      <c r="C10" s="87"/>
      <c r="D10" s="119"/>
      <c r="E10" s="100"/>
      <c r="F10" s="66" t="str">
        <f>IF(OR(S14="F",S14="A"),Q14,IF(OR(S18="F",S18="A"),Q18,IF(S14=S18,"",(IF(S14&lt;S18,Q14,Q18)))))</f>
        <v/>
      </c>
      <c r="G10" s="67" t="str">
        <f>IF(OR(S14="F",S14="A"),R14,IF(OR(S18="F",S18="A"),R18,IF(S14=S18,"",(IF(S14&lt;S18,R14,R18)))))</f>
        <v/>
      </c>
      <c r="H10" s="85"/>
      <c r="I10" s="84"/>
      <c r="J10" s="85"/>
      <c r="K10" s="85"/>
      <c r="L10" s="90"/>
      <c r="M10" s="85"/>
      <c r="N10" s="85"/>
      <c r="O10" s="84"/>
      <c r="P10" s="85"/>
      <c r="Q10" s="85"/>
      <c r="R10" s="85"/>
      <c r="S10" s="84"/>
      <c r="T10" s="87"/>
      <c r="W10" s="88"/>
    </row>
    <row r="11" spans="1:46" ht="30" customHeight="1" thickBot="1" x14ac:dyDescent="0.25">
      <c r="A11" s="83"/>
      <c r="B11" s="87"/>
      <c r="C11" s="87"/>
      <c r="D11" s="87"/>
      <c r="E11" s="84"/>
      <c r="F11" s="89"/>
      <c r="G11" s="85" t="s">
        <v>33</v>
      </c>
      <c r="H11" s="85"/>
      <c r="I11" s="84"/>
      <c r="J11" s="85"/>
      <c r="K11" s="85"/>
      <c r="L11" s="90"/>
      <c r="M11" s="85"/>
      <c r="N11" s="85"/>
      <c r="O11" s="84"/>
      <c r="P11" s="85"/>
      <c r="Q11" s="85"/>
      <c r="R11" s="85"/>
      <c r="S11" s="84"/>
      <c r="T11" s="87"/>
      <c r="U11" s="190" t="s">
        <v>37</v>
      </c>
      <c r="V11" s="191"/>
      <c r="W11" s="88"/>
    </row>
    <row r="12" spans="1:46" ht="30" customHeight="1" x14ac:dyDescent="0.2">
      <c r="A12" s="83"/>
      <c r="E12" s="84"/>
      <c r="F12" s="85"/>
      <c r="G12" s="85"/>
      <c r="H12" s="85"/>
      <c r="I12" s="84"/>
      <c r="J12" s="85"/>
      <c r="K12" s="85"/>
      <c r="L12" s="90"/>
      <c r="M12" s="85"/>
      <c r="N12" s="85"/>
      <c r="O12" s="84"/>
      <c r="P12" s="85"/>
      <c r="Q12" s="85"/>
      <c r="R12" s="85"/>
      <c r="S12" s="84"/>
      <c r="T12" s="87"/>
      <c r="U12" s="87"/>
      <c r="V12" s="87"/>
      <c r="W12" s="88"/>
      <c r="AQ12" s="193" t="s">
        <v>38</v>
      </c>
      <c r="AR12" s="194"/>
      <c r="AS12" s="194"/>
      <c r="AT12" s="195"/>
    </row>
    <row r="13" spans="1:46" ht="30" customHeight="1" thickBot="1" x14ac:dyDescent="0.25">
      <c r="A13" s="83"/>
      <c r="B13" s="190" t="s">
        <v>37</v>
      </c>
      <c r="C13" s="191"/>
      <c r="E13" s="84"/>
      <c r="F13" s="85"/>
      <c r="G13" s="85"/>
      <c r="H13" s="85"/>
      <c r="I13" s="84"/>
      <c r="J13" s="89"/>
      <c r="K13" s="89" t="s">
        <v>11</v>
      </c>
      <c r="L13" s="90">
        <v>3</v>
      </c>
      <c r="M13" s="66" t="str">
        <f>IF(IF(ISNA(VLOOKUP(L13,Inscrits!$A$2:$C$8,2,FALSE)),"",VLOOKUP(L13,Inscrits!$A$2:$C$8,2,FALSE))=0,"",IF(ISNA(VLOOKUP(L13,Inscrits!$A$2:$C$8,2,FALSE)),"",VLOOKUP(L13,Inscrits!$A$2:$C$8,2,FALSE)))</f>
        <v>VALLOT ROMAIN</v>
      </c>
      <c r="N13" s="67" t="str">
        <f>IF(IF(ISNA(VLOOKUP(L13,Inscrits!$A$2:$C$8,3,FALSE)),"","("&amp;(VLOOKUP(L13,Inscrits!$A$2:$C$8,3,FALSE))&amp;")")="()","",IF(ISNA(VLOOKUP(L13,Inscrits!$A$2:$C$8,3,FALSE)),"","("&amp;(VLOOKUP(L13,Inscrits!$A$2:$C$8,3,FALSE))&amp;")"))</f>
        <v>(3)</v>
      </c>
      <c r="O13" s="91"/>
      <c r="P13" s="92"/>
      <c r="Q13" s="93" t="s">
        <v>7</v>
      </c>
      <c r="R13" s="85"/>
      <c r="S13" s="84"/>
      <c r="T13" s="87"/>
      <c r="U13" s="87"/>
      <c r="V13" s="87"/>
      <c r="W13" s="88"/>
      <c r="AC13" s="94" t="s">
        <v>2</v>
      </c>
      <c r="AD13" s="94" t="s">
        <v>3</v>
      </c>
      <c r="AE13" s="94" t="s">
        <v>2</v>
      </c>
      <c r="AF13" s="94" t="s">
        <v>3</v>
      </c>
      <c r="AG13" s="94" t="s">
        <v>2</v>
      </c>
      <c r="AH13" s="94" t="s">
        <v>3</v>
      </c>
      <c r="AI13" s="94" t="s">
        <v>2</v>
      </c>
      <c r="AJ13" s="94" t="s">
        <v>3</v>
      </c>
      <c r="AK13" s="94" t="s">
        <v>2</v>
      </c>
      <c r="AL13" s="94" t="s">
        <v>3</v>
      </c>
      <c r="AM13" s="94" t="s">
        <v>2</v>
      </c>
      <c r="AN13" s="94" t="s">
        <v>3</v>
      </c>
      <c r="AO13" s="94" t="s">
        <v>4</v>
      </c>
      <c r="AQ13" s="129"/>
      <c r="AR13" s="130" t="s">
        <v>5</v>
      </c>
      <c r="AS13" s="131" t="s">
        <v>4</v>
      </c>
      <c r="AT13" s="132"/>
    </row>
    <row r="14" spans="1:46" ht="30" customHeight="1" thickTop="1" x14ac:dyDescent="0.2">
      <c r="A14" s="83"/>
      <c r="E14" s="84"/>
      <c r="F14" s="85"/>
      <c r="G14" s="85"/>
      <c r="H14" s="99"/>
      <c r="I14" s="100"/>
      <c r="J14" s="66" t="str">
        <f>IF(OR(AND(O13="F",O15="F"),AND(O13="A",O15="A")),M15,IF(OR(O13="F",O13="A"),M13,IF(OR(O15="F",O15="A"),M15,IF(O13=O15,"",(IF(O13&lt;O15,M13,M15))))))</f>
        <v/>
      </c>
      <c r="K14" s="67" t="str">
        <f>IF(OR(AND(O13="F",O15="F"),AND(O13="A",O15="A")),N15,IF(OR(O13="F",O13="A"),N13,IF(OR(O15="F",O15="A"),N15,IF(O13=O15,"",(IF(O13&lt;O15,N13,N15))))))</f>
        <v/>
      </c>
      <c r="L14" s="90"/>
      <c r="M14" s="101" t="s">
        <v>86</v>
      </c>
      <c r="N14" s="102"/>
      <c r="O14" s="103"/>
      <c r="P14" s="104"/>
      <c r="Q14" s="66" t="str">
        <f>IF(OR(AND(O13="F",O15="F"),AND(O13="A",O15="A")),M13,IF(OR(O13="F",O13="A"),M15,IF(OR(O15="F",O15="A"),M13,IF(O13=O15,"",(IF(O13&gt;O15,M13,M15))))))</f>
        <v/>
      </c>
      <c r="R14" s="67" t="str">
        <f>IF(OR(AND(O13="F",O15="F"),AND(O13="A",O15="A")),N13,IF(OR(O13="F",O13="A"),N15,IF(OR(O15="F",O15="A"),N13,IF(O13=O15,"",(IF(O13&gt;O15,N13,N15))))))</f>
        <v/>
      </c>
      <c r="S14" s="105"/>
      <c r="T14" s="106"/>
      <c r="U14" s="87"/>
      <c r="V14" s="87"/>
      <c r="W14" s="88"/>
      <c r="Y14" s="81">
        <v>2</v>
      </c>
      <c r="Z14" s="107" t="str">
        <f>IF(U16="","",IF(U16=Q14,Q14,Q18))</f>
        <v/>
      </c>
      <c r="AB14" s="108" t="str">
        <f>M13</f>
        <v>VALLOT ROMAIN</v>
      </c>
      <c r="AC14" s="109">
        <f>IF(AB14=M13,IF(O15="F","",O13),0)</f>
        <v>0</v>
      </c>
      <c r="AD14" s="109">
        <f>IF(AB14=M13,IF(O13="F","",O15),0)</f>
        <v>0</v>
      </c>
      <c r="AE14" s="110">
        <f>IF(AB14=Q14,IF(S18="F","",S14),0)</f>
        <v>0</v>
      </c>
      <c r="AF14" s="110">
        <f>IF(AB14=Q14,IF(S14="F","",S18),0)</f>
        <v>0</v>
      </c>
      <c r="AG14" s="109">
        <f>IF(AB14=J14,IF(I18="F","",I14),0)</f>
        <v>0</v>
      </c>
      <c r="AH14" s="109">
        <f>IF(AB14=J14,IF(I14="F","",I18),0)</f>
        <v>0</v>
      </c>
      <c r="AI14" s="110">
        <f>IF(AB14=F16,IF(E20="F","",E16),0)</f>
        <v>0</v>
      </c>
      <c r="AJ14" s="110">
        <f>IF(AB14=F16,IF(E16="F","",E20),0)</f>
        <v>0</v>
      </c>
      <c r="AK14" s="109">
        <f>IF(AB14=F10,IF(E6="F","",E10),0)</f>
        <v>0</v>
      </c>
      <c r="AL14" s="109">
        <f>IF(AB14=F10,IF(E10="F","",E6),0)</f>
        <v>0</v>
      </c>
      <c r="AM14" s="111">
        <f t="shared" ref="AM14:AN17" si="1">SUM(AC14,AE14,AG14,AI14,AK14)</f>
        <v>0</v>
      </c>
      <c r="AN14" s="111">
        <f t="shared" si="1"/>
        <v>0</v>
      </c>
      <c r="AO14" s="107">
        <f>AM14-AN14</f>
        <v>0</v>
      </c>
      <c r="AQ14" s="129"/>
      <c r="AR14" s="112" t="str">
        <f>Z6</f>
        <v/>
      </c>
      <c r="AS14" s="113" t="str">
        <f>IF(AR14="","",(VLOOKUP(AR14,AB4:AO17,14,FALSE)))</f>
        <v/>
      </c>
      <c r="AT14" s="132"/>
    </row>
    <row r="15" spans="1:46" ht="30" customHeight="1" x14ac:dyDescent="0.2">
      <c r="A15" s="83"/>
      <c r="B15" s="87"/>
      <c r="C15" s="87"/>
      <c r="D15" s="87"/>
      <c r="E15" s="84"/>
      <c r="F15" s="89"/>
      <c r="G15" s="85" t="s">
        <v>32</v>
      </c>
      <c r="H15" s="85"/>
      <c r="I15" s="114"/>
      <c r="J15" s="85"/>
      <c r="K15" s="85"/>
      <c r="L15" s="90">
        <v>6</v>
      </c>
      <c r="M15" s="66" t="str">
        <f>IF(IF(ISNA(VLOOKUP(L15,Inscrits!$A$2:$C$8,2,FALSE)),"",VLOOKUP(L15,Inscrits!$A$2:$C$8,2,FALSE))=0,"",IF(ISNA(VLOOKUP(L15,Inscrits!$A$2:$C$8,2,FALSE)),"",VLOOKUP(L15,Inscrits!$A$2:$C$8,2,FALSE)))</f>
        <v>DUPRE RAMBAUD NATAEL</v>
      </c>
      <c r="N15" s="67" t="str">
        <f>IF(IF(ISNA(VLOOKUP(L15,Inscrits!$A$2:$C$8,3,FALSE)),"","("&amp;(VLOOKUP(L15,Inscrits!$A$2:$C$8,3,FALSE))&amp;")")="()","",IF(ISNA(VLOOKUP(L15,Inscrits!$A$2:$C$8,3,FALSE)),"","("&amp;(VLOOKUP(L15,Inscrits!$A$2:$C$8,3,FALSE))&amp;")"))</f>
        <v>(6)</v>
      </c>
      <c r="O15" s="91"/>
      <c r="P15" s="92"/>
      <c r="Q15" s="85"/>
      <c r="R15" s="85"/>
      <c r="S15" s="84"/>
      <c r="T15" s="115"/>
      <c r="U15" s="116" t="s">
        <v>30</v>
      </c>
      <c r="V15" s="87"/>
      <c r="W15" s="88"/>
      <c r="Y15" s="81">
        <v>4</v>
      </c>
      <c r="Z15" s="107" t="str">
        <f>IF(B18="","",IF(B18=F16,F16,F20))</f>
        <v/>
      </c>
      <c r="AB15" s="108" t="str">
        <f>M15</f>
        <v>DUPRE RAMBAUD NATAEL</v>
      </c>
      <c r="AC15" s="109">
        <f>IF(AB15=M15,IF(O13="F","",O15),0)</f>
        <v>0</v>
      </c>
      <c r="AD15" s="109">
        <f>IF(AB15=M15,IF(O15="F","",O13),0)</f>
        <v>0</v>
      </c>
      <c r="AE15" s="110">
        <f>IF(AB15=Q14,IF(S18="F","",S14),0)</f>
        <v>0</v>
      </c>
      <c r="AF15" s="110">
        <f>IF(AB15=Q14,IF(S14="F","",S18),0)</f>
        <v>0</v>
      </c>
      <c r="AG15" s="109">
        <f>IF(AB15=J14,IF(I18="F","",I14),0)</f>
        <v>0</v>
      </c>
      <c r="AH15" s="109">
        <f>IF(AB15=J14,IF(I14="F","",I18),0)</f>
        <v>0</v>
      </c>
      <c r="AI15" s="110">
        <f>IF(AB15=F16,IF(E20="F","",E16),0)</f>
        <v>0</v>
      </c>
      <c r="AJ15" s="110">
        <f>IF(AB15=F16,IF(E16="F","",E20),0)</f>
        <v>0</v>
      </c>
      <c r="AK15" s="109">
        <f>IF(AB15=F10,IF(E6="F","",E10),0)</f>
        <v>0</v>
      </c>
      <c r="AL15" s="109">
        <f>IF(AB15=F10,IF(E10="F","",E6),0)</f>
        <v>0</v>
      </c>
      <c r="AM15" s="111">
        <f t="shared" si="1"/>
        <v>0</v>
      </c>
      <c r="AN15" s="111">
        <f t="shared" si="1"/>
        <v>0</v>
      </c>
      <c r="AO15" s="107">
        <f>AM15-AN15</f>
        <v>0</v>
      </c>
      <c r="AQ15" s="129"/>
      <c r="AR15" s="117" t="str">
        <f>Z16</f>
        <v/>
      </c>
      <c r="AS15" s="118" t="str">
        <f>IF(AR15="","",(VLOOKUP(AR15,AB4:AO17,14,FALSE)))</f>
        <v/>
      </c>
      <c r="AT15" s="132"/>
    </row>
    <row r="16" spans="1:46" ht="30" customHeight="1" x14ac:dyDescent="0.2">
      <c r="A16" s="83"/>
      <c r="B16" s="87"/>
      <c r="C16" s="87"/>
      <c r="D16" s="119"/>
      <c r="E16" s="100"/>
      <c r="F16" s="66" t="str">
        <f>IF(OR(I14="F",I14="A"),J18,IF(OR(I18="F",I18="A"),J14,IF(I14=I18,"",(IF(I14&gt;I18,J14,J18)))))</f>
        <v/>
      </c>
      <c r="G16" s="67" t="str">
        <f>IF(OR(I14="F",I14="A"),K18,IF(OR(I18="F",I18="A"),K14,IF(I14=I18,"",(IF(I14&gt;I18,K14,K18)))))</f>
        <v/>
      </c>
      <c r="H16" s="85"/>
      <c r="I16" s="114"/>
      <c r="J16" s="101" t="s">
        <v>91</v>
      </c>
      <c r="K16" s="102"/>
      <c r="L16" s="90"/>
      <c r="M16" s="85"/>
      <c r="N16" s="85"/>
      <c r="O16" s="84"/>
      <c r="P16" s="85"/>
      <c r="Q16" s="101" t="s">
        <v>89</v>
      </c>
      <c r="R16" s="102"/>
      <c r="S16" s="84"/>
      <c r="T16" s="120"/>
      <c r="U16" s="66" t="str">
        <f>IF(OR(S14="F",S14="A"),Q18,IF(OR(S18="F",S18="A"),Q14,IF(S14=S18,"",(IF(S14&gt;S18,Q14,Q18)))))</f>
        <v/>
      </c>
      <c r="V16" s="67" t="str">
        <f>IF(OR(S14="F",S14="A"),R18,IF(OR(S18="F",S18="A"),R14,IF(S14=S18,"",(IF(S14&gt;S18,R14,R18)))))</f>
        <v/>
      </c>
      <c r="W16" s="121" t="s">
        <v>58</v>
      </c>
      <c r="Y16" s="81">
        <v>6</v>
      </c>
      <c r="Z16" s="107" t="str">
        <f>IF(B18="","",IF(B18=F16,F20,F16))</f>
        <v/>
      </c>
      <c r="AB16" s="108" t="str">
        <f>M17</f>
        <v>TORNIER JORDAN</v>
      </c>
      <c r="AC16" s="109">
        <f>IF(AB16=M17,IF(O19="F","",O17),0)</f>
        <v>0</v>
      </c>
      <c r="AD16" s="109">
        <f>IF(AB16=M17,IF(O17="F","",O19),0)</f>
        <v>0</v>
      </c>
      <c r="AE16" s="110">
        <f>IF(AB16=Q18,IF(S14="F","",S18),0)</f>
        <v>0</v>
      </c>
      <c r="AF16" s="110">
        <f>IF(AB16=Q18,IF(S18="F","",S14),0)</f>
        <v>0</v>
      </c>
      <c r="AG16" s="109">
        <f>IF(AB16=J18,IF(I14="F","",I18),0)</f>
        <v>0</v>
      </c>
      <c r="AH16" s="109">
        <f>IF(AB16=J18,IF(I18="F","",I14),0)</f>
        <v>0</v>
      </c>
      <c r="AI16" s="110">
        <f>IF(AB16=F16,IF(E20="F","",E16),0)</f>
        <v>0</v>
      </c>
      <c r="AJ16" s="110">
        <f>IF(AB16=F16,IF(E16="F","",E20),0)</f>
        <v>0</v>
      </c>
      <c r="AK16" s="109">
        <f>IF(AB16=F10,IF(E6="F","",E10),0)</f>
        <v>0</v>
      </c>
      <c r="AL16" s="109">
        <f>IF(AB16=F10,IF(E10="F","",E6),0)</f>
        <v>0</v>
      </c>
      <c r="AM16" s="111">
        <f t="shared" si="1"/>
        <v>0</v>
      </c>
      <c r="AN16" s="111">
        <f t="shared" si="1"/>
        <v>0</v>
      </c>
      <c r="AO16" s="107">
        <f>AM16-AN16</f>
        <v>0</v>
      </c>
      <c r="AQ16" s="129"/>
      <c r="AR16" s="117" t="str">
        <f>Z7</f>
        <v/>
      </c>
      <c r="AS16" s="118" t="str">
        <f>IF(AR16="","",(VLOOKUP(AR16,AB4:AO17,14,FALSE)))</f>
        <v/>
      </c>
      <c r="AT16" s="132"/>
    </row>
    <row r="17" spans="1:46" ht="30" customHeight="1" x14ac:dyDescent="0.2">
      <c r="A17" s="83"/>
      <c r="B17" s="122"/>
      <c r="C17" s="87" t="s">
        <v>36</v>
      </c>
      <c r="D17" s="87"/>
      <c r="E17" s="114"/>
      <c r="F17" s="85"/>
      <c r="G17" s="85"/>
      <c r="H17" s="85"/>
      <c r="I17" s="114"/>
      <c r="J17" s="85"/>
      <c r="K17" s="85"/>
      <c r="L17" s="90">
        <v>7</v>
      </c>
      <c r="M17" s="66" t="str">
        <f>IF(IF(ISNA(VLOOKUP(L17,Inscrits!$A$2:$C$8,2,FALSE)),"",VLOOKUP(L17,Inscrits!$A$2:$C$8,2,FALSE))=0,"",IF(ISNA(VLOOKUP(L17,Inscrits!$A$2:$C$8,2,FALSE)),"",VLOOKUP(L17,Inscrits!$A$2:$C$8,2,FALSE)))</f>
        <v>TORNIER JORDAN</v>
      </c>
      <c r="N17" s="67" t="str">
        <f>IF(IF(ISNA(VLOOKUP(L17,Inscrits!$A$2:$C$8,3,FALSE)),"","("&amp;(VLOOKUP(L17,Inscrits!$A$2:$C$8,3,FALSE))&amp;")")="()","",IF(ISNA(VLOOKUP(L17,Inscrits!$A$2:$C$8,3,FALSE)),"","("&amp;(VLOOKUP(L17,Inscrits!$A$2:$C$8,3,FALSE))&amp;")"))</f>
        <v>(7)</v>
      </c>
      <c r="O17" s="91"/>
      <c r="P17" s="92"/>
      <c r="Q17" s="85"/>
      <c r="R17" s="85"/>
      <c r="S17" s="84"/>
      <c r="T17" s="115"/>
      <c r="U17" s="87"/>
      <c r="V17" s="87"/>
      <c r="W17" s="88"/>
      <c r="Y17" s="81">
        <v>8</v>
      </c>
      <c r="Z17" s="107" t="str">
        <f>IF(F16="","",IF(F16=J14,J18,J14))</f>
        <v/>
      </c>
      <c r="AB17" s="108" t="str">
        <f>M19</f>
        <v>JUILLET ALEXI</v>
      </c>
      <c r="AC17" s="109">
        <f>IF(AB17=M19,IF(O17="F","",O19),0)</f>
        <v>0</v>
      </c>
      <c r="AD17" s="109">
        <f>IF(AB17=M19,IF(O19="F","",O17),0)</f>
        <v>0</v>
      </c>
      <c r="AE17" s="110">
        <f>IF(AB17=Q18,IF(S14="F","",S18),0)</f>
        <v>0</v>
      </c>
      <c r="AF17" s="110">
        <f>IF(AB17=Q18,IF(S18="F","",S14),0)</f>
        <v>0</v>
      </c>
      <c r="AG17" s="109">
        <f>IF(AB17=J18,IF(I14="F","",I18),0)</f>
        <v>0</v>
      </c>
      <c r="AH17" s="109">
        <f>IF(AB17=J18,IF(I18="F","",I14),0)</f>
        <v>0</v>
      </c>
      <c r="AI17" s="110">
        <f>IF(AB17=F16,IF(E20="F","",E16),0)</f>
        <v>0</v>
      </c>
      <c r="AJ17" s="110">
        <f>IF(AB17=F16,IF(E16="F","",E20),0)</f>
        <v>0</v>
      </c>
      <c r="AK17" s="109">
        <f>IF(AB17=F10,IF(E6="F","",E10),0)</f>
        <v>0</v>
      </c>
      <c r="AL17" s="109">
        <f>IF(AB17=F10,IF(E10="F","",E6),0)</f>
        <v>0</v>
      </c>
      <c r="AM17" s="111">
        <f t="shared" si="1"/>
        <v>0</v>
      </c>
      <c r="AN17" s="111">
        <f>SUM(AD17,AF17,AH17,AJ17,AL17)</f>
        <v>0</v>
      </c>
      <c r="AO17" s="107">
        <f>AM17-AN17</f>
        <v>0</v>
      </c>
      <c r="AQ17" s="129"/>
      <c r="AR17" s="117" t="str">
        <f>Z17</f>
        <v/>
      </c>
      <c r="AS17" s="118" t="str">
        <f>IF(AR17="","",(VLOOKUP(AR17,AB4:AO17,14,FALSE)))</f>
        <v/>
      </c>
      <c r="AT17" s="132"/>
    </row>
    <row r="18" spans="1:46" ht="30" customHeight="1" thickBot="1" x14ac:dyDescent="0.25">
      <c r="A18" s="123" t="s">
        <v>56</v>
      </c>
      <c r="B18" s="66" t="str">
        <f>IF(OR(E16="F",E16="A"),F20,IF(OR(E20="F",E20="A"),F16,IF(E16=E20,"",(IF(E16&gt;E20,F16,F20)))))</f>
        <v/>
      </c>
      <c r="C18" s="124" t="str">
        <f>IF(OR(E16="F",E16="A"),G20,IF(OR(E20="F",E20="A"),G16,IF(E16=E20,"",(IF(E16&gt;E20,G16,G20)))))</f>
        <v/>
      </c>
      <c r="D18" s="87"/>
      <c r="E18" s="114"/>
      <c r="F18" s="101" t="s">
        <v>93</v>
      </c>
      <c r="G18" s="102"/>
      <c r="H18" s="99"/>
      <c r="I18" s="100"/>
      <c r="J18" s="66" t="str">
        <f>IF(OR(AND(O17="F",O19="F"),AND(O17="A",O19="A")),M19,IF(OR(O17="F",O17="A"),M17,IF(OR(O19="F",O19="A"),M19,IF(O17=O19,"",(IF(O17&lt;O19,M17,M19))))))</f>
        <v/>
      </c>
      <c r="K18" s="67" t="str">
        <f>IF(OR(AND(O17="F",O19="F"),AND(O17="A",O19="A")),N19,IF(OR(O17="F",O17="A"),N17,IF(OR(O19="F",O19="A"),N19,IF(O17=O19,"",(IF(O17&lt;O19,N17,N19))))))</f>
        <v/>
      </c>
      <c r="L18" s="90"/>
      <c r="M18" s="101" t="s">
        <v>87</v>
      </c>
      <c r="N18" s="102"/>
      <c r="O18" s="103"/>
      <c r="P18" s="125"/>
      <c r="Q18" s="66" t="str">
        <f>IF(OR(AND(O17="F",O19="F"),AND(O17="A",O19="A")),M17,IF(OR(O17="F",O17="A"),M19,IF(OR(O19="F",O19="A"),M17,IF(O17=O19,"",(IF(O17&gt;O19,M17,M19))))))</f>
        <v/>
      </c>
      <c r="R18" s="67" t="str">
        <f>IF(OR(AND(O17="F",O19="F"),AND(O17="A",O19="A")),N17,IF(OR(O17="F",O17="A"),N19,IF(OR(O19="F",O19="A"),N17,IF(O17=O19,"",(IF(O17&gt;O19,N17,N19))))))</f>
        <v/>
      </c>
      <c r="S18" s="105"/>
      <c r="T18" s="106"/>
      <c r="U18" s="87"/>
      <c r="V18" s="87"/>
      <c r="W18" s="88"/>
      <c r="AQ18" s="133"/>
      <c r="AR18" s="134"/>
      <c r="AS18" s="134"/>
      <c r="AT18" s="135"/>
    </row>
    <row r="19" spans="1:46" ht="30" customHeight="1" x14ac:dyDescent="0.2">
      <c r="A19" s="83"/>
      <c r="B19" s="87"/>
      <c r="C19" s="87"/>
      <c r="D19" s="87"/>
      <c r="E19" s="114"/>
      <c r="F19" s="85"/>
      <c r="G19" s="85"/>
      <c r="H19" s="85"/>
      <c r="I19" s="84"/>
      <c r="J19" s="89"/>
      <c r="K19" s="85" t="s">
        <v>29</v>
      </c>
      <c r="L19" s="90">
        <v>2</v>
      </c>
      <c r="M19" s="66" t="str">
        <f>IF(IF(ISNA(VLOOKUP(L19,Inscrits!$A$2:$C$8,2,FALSE)),"",VLOOKUP(L19,Inscrits!$A$2:$C$8,2,FALSE))=0,"",IF(ISNA(VLOOKUP(L19,Inscrits!$A$2:$C$8,2,FALSE)),"",VLOOKUP(L19,Inscrits!$A$2:$C$8,2,FALSE)))</f>
        <v>JUILLET ALEXI</v>
      </c>
      <c r="N19" s="67" t="str">
        <f>IF(IF(ISNA(VLOOKUP(L19,Inscrits!$A$2:$C$8,3,FALSE)),"","("&amp;(VLOOKUP(L19,Inscrits!$A$2:$C$8,3,FALSE))&amp;")")="()","",IF(ISNA(VLOOKUP(L19,Inscrits!$A$2:$C$8,3,FALSE)),"","("&amp;(VLOOKUP(L19,Inscrits!$A$2:$C$8,3,FALSE))&amp;")"))</f>
        <v>(2)</v>
      </c>
      <c r="O19" s="91"/>
      <c r="P19" s="92"/>
      <c r="Q19" s="93" t="s">
        <v>6</v>
      </c>
      <c r="R19" s="85"/>
      <c r="S19" s="84"/>
      <c r="T19" s="87"/>
      <c r="U19" s="87"/>
      <c r="V19" s="87"/>
      <c r="W19" s="88"/>
    </row>
    <row r="20" spans="1:46" ht="30" customHeight="1" x14ac:dyDescent="0.2">
      <c r="A20" s="83"/>
      <c r="B20" s="87"/>
      <c r="C20" s="87"/>
      <c r="D20" s="119"/>
      <c r="E20" s="100"/>
      <c r="F20" s="66" t="str">
        <f>IF(OR(S4="F",S4="A"),Q4,IF(OR(S8="F",S8="A"),Q8,IF(S4=S8,"",(IF(S4&lt;S8,Q4,Q8)))))</f>
        <v/>
      </c>
      <c r="G20" s="67" t="str">
        <f>IF(OR(S4="F",S4="A"),R4,IF(OR(S8="F",S8="A"),R8,IF(S4=S8,"",(IF(S4&lt;S8,R4,R8)))))</f>
        <v/>
      </c>
      <c r="H20" s="85"/>
      <c r="I20" s="84"/>
      <c r="J20" s="85"/>
      <c r="K20" s="85"/>
      <c r="L20" s="90"/>
      <c r="M20" s="85"/>
      <c r="N20" s="85"/>
      <c r="O20" s="84"/>
      <c r="P20" s="85"/>
      <c r="Q20" s="85"/>
      <c r="R20" s="85"/>
      <c r="S20" s="84"/>
      <c r="T20" s="87"/>
      <c r="U20" s="87"/>
      <c r="V20" s="87"/>
      <c r="W20" s="88"/>
    </row>
    <row r="21" spans="1:46" ht="30" customHeight="1" x14ac:dyDescent="0.2">
      <c r="A21" s="83"/>
      <c r="B21" s="87"/>
      <c r="C21" s="87"/>
      <c r="D21" s="87"/>
      <c r="E21" s="84"/>
      <c r="F21" s="89"/>
      <c r="G21" s="85" t="s">
        <v>34</v>
      </c>
      <c r="H21" s="85"/>
      <c r="I21" s="84"/>
      <c r="J21" s="189" t="str">
        <f>IF(Accueil!G18=3,"","MATCHS EN 2 GAGNANTES COTE PERDANT")</f>
        <v/>
      </c>
      <c r="K21" s="189"/>
      <c r="L21" s="189"/>
      <c r="M21" s="189"/>
      <c r="N21" s="189"/>
      <c r="O21" s="189"/>
      <c r="P21" s="189"/>
      <c r="Q21" s="189"/>
      <c r="R21" s="189"/>
      <c r="S21" s="84"/>
      <c r="T21" s="87"/>
      <c r="U21" s="87"/>
      <c r="V21" s="87"/>
      <c r="W21" s="88"/>
    </row>
    <row r="22" spans="1:46" ht="30" customHeight="1" thickBot="1" x14ac:dyDescent="0.3">
      <c r="A22" s="136"/>
      <c r="B22" s="137"/>
      <c r="C22" s="137"/>
      <c r="D22" s="137"/>
      <c r="E22" s="138"/>
      <c r="F22" s="139"/>
      <c r="G22" s="139"/>
      <c r="H22" s="139"/>
      <c r="I22" s="138"/>
      <c r="J22" s="139"/>
      <c r="K22" s="139"/>
      <c r="L22" s="140"/>
      <c r="M22" s="139"/>
      <c r="N22" s="139"/>
      <c r="O22" s="138"/>
      <c r="P22" s="139"/>
      <c r="Q22" s="139"/>
      <c r="R22" s="139"/>
      <c r="S22" s="138"/>
      <c r="T22" s="137"/>
      <c r="U22" s="137"/>
      <c r="V22" s="137"/>
      <c r="W22" s="141"/>
    </row>
    <row r="23" spans="1:46" ht="30.95" customHeight="1" thickTop="1" x14ac:dyDescent="0.2"/>
    <row r="24" spans="1:46" ht="14.1" customHeight="1" x14ac:dyDescent="0.2">
      <c r="M24" s="85"/>
      <c r="N24" s="85"/>
    </row>
  </sheetData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58" priority="1" stopIfTrue="1">
      <formula>AND(($F$6=$B$8),($F$6&lt;&gt;""))</formula>
    </cfRule>
    <cfRule type="expression" priority="2" stopIfTrue="1">
      <formula>$F$10=$B$8</formula>
    </cfRule>
    <cfRule type="expression" dxfId="57" priority="3" stopIfTrue="1">
      <formula>AND(($G$8&lt;&gt;""),($F$6&lt;&gt;""))</formula>
    </cfRule>
  </conditionalFormatting>
  <conditionalFormatting sqref="J8:K8">
    <cfRule type="expression" dxfId="56" priority="4" stopIfTrue="1">
      <formula>AND(($J$8=$F$6),($J$8&lt;&gt;""))</formula>
    </cfRule>
    <cfRule type="expression" priority="5" stopIfTrue="1">
      <formula>$J$4=$F$6</formula>
    </cfRule>
    <cfRule type="expression" dxfId="55" priority="6" stopIfTrue="1">
      <formula>AND(($K$6&lt;&gt;""),($J$8&lt;&gt;""))</formula>
    </cfRule>
  </conditionalFormatting>
  <conditionalFormatting sqref="J4:K4">
    <cfRule type="expression" dxfId="54" priority="7" stopIfTrue="1">
      <formula>AND(($J$4=$F$6),($J$4&lt;&gt;""))</formula>
    </cfRule>
    <cfRule type="expression" priority="8" stopIfTrue="1">
      <formula>$J$8=$F$6</formula>
    </cfRule>
    <cfRule type="expression" dxfId="53" priority="9" stopIfTrue="1">
      <formula>AND(($K$6&lt;&gt;""),($J$4&lt;&gt;""))</formula>
    </cfRule>
  </conditionalFormatting>
  <conditionalFormatting sqref="F10:G10">
    <cfRule type="expression" dxfId="52" priority="10" stopIfTrue="1">
      <formula>AND(($F$10=$B$8),($F$10&lt;&gt;""))</formula>
    </cfRule>
    <cfRule type="expression" priority="11" stopIfTrue="1">
      <formula>$F$6=$B$8</formula>
    </cfRule>
    <cfRule type="expression" dxfId="51" priority="12" stopIfTrue="1">
      <formula>AND(($G$8&lt;&gt;""),($F$10&lt;&gt;""))</formula>
    </cfRule>
  </conditionalFormatting>
  <conditionalFormatting sqref="F16:G16">
    <cfRule type="expression" dxfId="50" priority="13" stopIfTrue="1">
      <formula>AND(($F$16=$B$18),($F$16&lt;&gt;""))</formula>
    </cfRule>
    <cfRule type="expression" priority="14" stopIfTrue="1">
      <formula>$F$20=$B$18</formula>
    </cfRule>
    <cfRule type="expression" dxfId="49" priority="15" stopIfTrue="1">
      <formula>AND(($G$18&lt;&gt;""),($F$16&lt;&gt;""))</formula>
    </cfRule>
  </conditionalFormatting>
  <conditionalFormatting sqref="F20:G20">
    <cfRule type="expression" dxfId="48" priority="16" stopIfTrue="1">
      <formula>AND(($F$20=$B$18),($F$20&lt;&gt;""))</formula>
    </cfRule>
    <cfRule type="expression" priority="17" stopIfTrue="1">
      <formula>$F$16=$B$18</formula>
    </cfRule>
    <cfRule type="expression" dxfId="47" priority="18" stopIfTrue="1">
      <formula>AND(($G$18&lt;&gt;""),($F$20&lt;&gt;""))</formula>
    </cfRule>
  </conditionalFormatting>
  <conditionalFormatting sqref="J14:K14">
    <cfRule type="expression" dxfId="46" priority="19" stopIfTrue="1">
      <formula>AND(($J$14=$F$16),($J$14&lt;&gt;""))</formula>
    </cfRule>
    <cfRule type="expression" priority="20" stopIfTrue="1">
      <formula>$J$18=$F$16</formula>
    </cfRule>
    <cfRule type="expression" dxfId="45" priority="21" stopIfTrue="1">
      <formula>AND(($K$16&lt;&gt;""),($J$14&lt;&gt;""))</formula>
    </cfRule>
  </conditionalFormatting>
  <conditionalFormatting sqref="J18:K18">
    <cfRule type="expression" dxfId="44" priority="22" stopIfTrue="1">
      <formula>AND(($J$18=$F$16),($J$18&lt;&gt;""))</formula>
    </cfRule>
    <cfRule type="expression" priority="23" stopIfTrue="1">
      <formula>$J$14=$F$16</formula>
    </cfRule>
    <cfRule type="expression" dxfId="43" priority="24" stopIfTrue="1">
      <formula>AND(($K$16&lt;&gt;""),($J$18&lt;&gt;""))</formula>
    </cfRule>
  </conditionalFormatting>
  <conditionalFormatting sqref="Q4:R4">
    <cfRule type="expression" dxfId="42" priority="25" stopIfTrue="1">
      <formula>AND(($Q$4=$U$6),($Q$4&lt;&gt;""))</formula>
    </cfRule>
    <cfRule type="expression" priority="26" stopIfTrue="1">
      <formula>$Q$8=$U$6</formula>
    </cfRule>
    <cfRule type="expression" dxfId="41" priority="27" stopIfTrue="1">
      <formula>AND(($R$6&lt;&gt;""),($Q$4&lt;&gt;""))</formula>
    </cfRule>
  </conditionalFormatting>
  <conditionalFormatting sqref="Q8:R8">
    <cfRule type="expression" dxfId="40" priority="28" stopIfTrue="1">
      <formula>AND(($Q$8=$U$6),($Q$8&lt;&gt;""))</formula>
    </cfRule>
    <cfRule type="expression" priority="29" stopIfTrue="1">
      <formula>$Q$4=$U$6</formula>
    </cfRule>
    <cfRule type="expression" dxfId="39" priority="30" stopIfTrue="1">
      <formula>AND(($R$6&lt;&gt;""),($Q$8&lt;&gt;""))</formula>
    </cfRule>
  </conditionalFormatting>
  <conditionalFormatting sqref="Q14:R14">
    <cfRule type="expression" dxfId="38" priority="31" stopIfTrue="1">
      <formula>AND(($Q$14=$U$16),($Q$14&lt;&gt;""))</formula>
    </cfRule>
    <cfRule type="expression" priority="32" stopIfTrue="1">
      <formula>$Q$18=$U$16</formula>
    </cfRule>
    <cfRule type="expression" dxfId="37" priority="33" stopIfTrue="1">
      <formula>AND(($R$16&lt;&gt;""),($Q$14&lt;&gt;""))</formula>
    </cfRule>
  </conditionalFormatting>
  <conditionalFormatting sqref="Q18:R18">
    <cfRule type="expression" dxfId="36" priority="34" stopIfTrue="1">
      <formula>AND(($Q$18=$U$16),($Q$18&lt;&gt;""))</formula>
    </cfRule>
    <cfRule type="expression" priority="35" stopIfTrue="1">
      <formula>$Q$14=$U$16</formula>
    </cfRule>
    <cfRule type="expression" dxfId="35" priority="36" stopIfTrue="1">
      <formula>AND(($R$16&lt;&gt;""),($Q$18&lt;&gt;""))</formula>
    </cfRule>
  </conditionalFormatting>
  <conditionalFormatting sqref="M3:N3">
    <cfRule type="expression" dxfId="34" priority="37" stopIfTrue="1">
      <formula>AND(($M$3=$Q$4),($M$3&lt;&gt;""))</formula>
    </cfRule>
    <cfRule type="expression" dxfId="33" priority="38" stopIfTrue="1">
      <formula>$M$5=$Q$4</formula>
    </cfRule>
    <cfRule type="expression" dxfId="32" priority="39" stopIfTrue="1">
      <formula>AND(($N$4&lt;&gt;""),($M$3&lt;&gt;""))</formula>
    </cfRule>
  </conditionalFormatting>
  <conditionalFormatting sqref="M5:N5">
    <cfRule type="expression" dxfId="31" priority="40" stopIfTrue="1">
      <formula>AND(($M$5=$Q$4),($M$5&lt;&gt;""))</formula>
    </cfRule>
    <cfRule type="expression" priority="41" stopIfTrue="1">
      <formula>$M$3=$Q$4</formula>
    </cfRule>
    <cfRule type="expression" dxfId="30" priority="42" stopIfTrue="1">
      <formula>AND(($N$4&lt;&gt;""),($M$5&lt;&gt;""))</formula>
    </cfRule>
  </conditionalFormatting>
  <conditionalFormatting sqref="M7:N7">
    <cfRule type="expression" dxfId="29" priority="43" stopIfTrue="1">
      <formula>AND(($M$7=$Q$8),($M$7&lt;&gt;""))</formula>
    </cfRule>
    <cfRule type="expression" priority="44" stopIfTrue="1">
      <formula>$M$9=$Q$8</formula>
    </cfRule>
    <cfRule type="expression" dxfId="28" priority="45" stopIfTrue="1">
      <formula>AND(($N$8&lt;&gt;""),($M$7&lt;&gt;""))</formula>
    </cfRule>
  </conditionalFormatting>
  <conditionalFormatting sqref="M9:N9">
    <cfRule type="expression" dxfId="27" priority="46" stopIfTrue="1">
      <formula>AND(($M$9=$Q$8),($M$9&lt;&gt;""))</formula>
    </cfRule>
    <cfRule type="expression" priority="47" stopIfTrue="1">
      <formula>$M$7=$Q$8</formula>
    </cfRule>
    <cfRule type="expression" dxfId="26" priority="48" stopIfTrue="1">
      <formula>AND(($N$8&lt;&gt;""),($M$9&lt;&gt;""))</formula>
    </cfRule>
  </conditionalFormatting>
  <conditionalFormatting sqref="M13:N13">
    <cfRule type="expression" dxfId="25" priority="49" stopIfTrue="1">
      <formula>AND(($M$13=$Q$14),($M$13&lt;&gt;""))</formula>
    </cfRule>
    <cfRule type="expression" priority="50" stopIfTrue="1">
      <formula>$M$15=$Q$14</formula>
    </cfRule>
    <cfRule type="expression" dxfId="24" priority="51" stopIfTrue="1">
      <formula>AND(($N$14&lt;&gt;""),($M$13&lt;&gt;""))</formula>
    </cfRule>
  </conditionalFormatting>
  <conditionalFormatting sqref="M15:N15">
    <cfRule type="expression" dxfId="23" priority="52" stopIfTrue="1">
      <formula>AND(($M$15=$Q$14),($M$15&lt;&gt;""))</formula>
    </cfRule>
    <cfRule type="expression" priority="53" stopIfTrue="1">
      <formula>$M$13=$Q$14</formula>
    </cfRule>
    <cfRule type="expression" dxfId="22" priority="54" stopIfTrue="1">
      <formula>AND(($N$14&lt;&gt;""),($M$15&lt;&gt;""))</formula>
    </cfRule>
  </conditionalFormatting>
  <conditionalFormatting sqref="M17:N17">
    <cfRule type="expression" dxfId="21" priority="55" stopIfTrue="1">
      <formula>AND(($M$17=$Q$18),($M$17&lt;&gt;""))</formula>
    </cfRule>
    <cfRule type="expression" priority="56" stopIfTrue="1">
      <formula>$M$19=$Q$18</formula>
    </cfRule>
    <cfRule type="expression" dxfId="20" priority="57" stopIfTrue="1">
      <formula>AND(($N$18&lt;&gt;""),($M$17&lt;&gt;""))</formula>
    </cfRule>
  </conditionalFormatting>
  <conditionalFormatting sqref="M19:N19">
    <cfRule type="expression" dxfId="19" priority="58" stopIfTrue="1">
      <formula>AND(($M$19=$Q$18),($M$19&lt;&gt;""))</formula>
    </cfRule>
    <cfRule type="expression" priority="59" stopIfTrue="1">
      <formula>$M$17=$Q$18</formula>
    </cfRule>
    <cfRule type="expression" dxfId="18" priority="60" stopIfTrue="1">
      <formula>AND(($N$18&lt;&gt;""),($M$19&lt;&gt;""))</formula>
    </cfRule>
  </conditionalFormatting>
  <conditionalFormatting sqref="E6 E10 E16 E20 I18 I14 I4 I8 O3 O5 O7 O9 O13 O15 O17 O19 S18 S14 S8 S4">
    <cfRule type="cellIs" dxfId="17" priority="61" stopIfTrue="1" operator="equal">
      <formula>"F"</formula>
    </cfRule>
    <cfRule type="cellIs" dxfId="16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E20 E6 E10 I14 I18 E16 I4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8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AI43"/>
  <sheetViews>
    <sheetView showGridLines="0" topLeftCell="I1" zoomScale="75" workbookViewId="0">
      <selection activeCell="S12" sqref="S12"/>
    </sheetView>
  </sheetViews>
  <sheetFormatPr baseColWidth="10" defaultRowHeight="19.5" x14ac:dyDescent="0.2"/>
  <cols>
    <col min="1" max="1" width="10.42578125" style="145" hidden="1" customWidth="1"/>
    <col min="2" max="2" width="24.7109375" style="143" hidden="1" customWidth="1"/>
    <col min="3" max="3" width="5.42578125" style="172" hidden="1" customWidth="1"/>
    <col min="4" max="4" width="2.42578125" style="172" hidden="1" customWidth="1"/>
    <col min="5" max="5" width="10.7109375" style="146" hidden="1" customWidth="1"/>
    <col min="6" max="6" width="24.7109375" style="148" hidden="1" customWidth="1"/>
    <col min="7" max="7" width="5.28515625" style="148" hidden="1" customWidth="1"/>
    <col min="8" max="8" width="2.42578125" style="148" hidden="1" customWidth="1"/>
    <col min="9" max="9" width="10.7109375" style="147" customWidth="1"/>
    <col min="10" max="10" width="24.7109375" style="148" customWidth="1"/>
    <col min="11" max="11" width="5.28515625" style="148" customWidth="1"/>
    <col min="12" max="12" width="2.42578125" style="148" customWidth="1"/>
    <col min="13" max="13" width="10.7109375" style="147" customWidth="1"/>
    <col min="14" max="14" width="24.7109375" style="148" customWidth="1"/>
    <col min="15" max="15" width="5.28515625" style="148" customWidth="1"/>
    <col min="16" max="16" width="2.42578125" style="148" customWidth="1"/>
    <col min="17" max="17" width="10.7109375" style="147" customWidth="1"/>
    <col min="18" max="18" width="24.7109375" style="148" customWidth="1"/>
    <col min="19" max="19" width="5.28515625" style="148" customWidth="1"/>
    <col min="20" max="20" width="6.85546875" style="148" customWidth="1"/>
    <col min="21" max="21" width="6.85546875" style="147" hidden="1" customWidth="1"/>
    <col min="22" max="22" width="24" style="149" hidden="1" customWidth="1"/>
    <col min="23" max="27" width="11.42578125" style="150" hidden="1" customWidth="1"/>
    <col min="28" max="28" width="11.42578125" style="149" hidden="1" customWidth="1"/>
    <col min="29" max="29" width="24" style="149" hidden="1" customWidth="1"/>
    <col min="30" max="30" width="10.7109375" style="150" hidden="1" customWidth="1"/>
    <col min="31" max="31" width="11.42578125" style="149" hidden="1" customWidth="1"/>
    <col min="32" max="32" width="24" style="149" hidden="1" customWidth="1"/>
    <col min="33" max="33" width="11.42578125" style="150" hidden="1" customWidth="1"/>
    <col min="34" max="35" width="11.42578125" style="149" hidden="1" customWidth="1"/>
    <col min="36" max="16384" width="11.42578125" style="149"/>
  </cols>
  <sheetData>
    <row r="1" spans="2:35" ht="29.25" x14ac:dyDescent="0.2">
      <c r="B1" s="197" t="s">
        <v>12</v>
      </c>
      <c r="C1" s="197"/>
      <c r="D1" s="197"/>
      <c r="F1" s="197" t="s">
        <v>13</v>
      </c>
      <c r="G1" s="197"/>
      <c r="H1" s="197"/>
      <c r="J1" s="197" t="s">
        <v>14</v>
      </c>
      <c r="K1" s="197"/>
      <c r="L1" s="197"/>
      <c r="N1" s="197" t="s">
        <v>71</v>
      </c>
      <c r="O1" s="197"/>
      <c r="P1" s="197"/>
    </row>
    <row r="2" spans="2:35" ht="22.5" x14ac:dyDescent="0.2">
      <c r="B2" s="196" t="str">
        <f>"("&amp;Accueil!D20&amp;" manches)"</f>
        <v>(4 manches)</v>
      </c>
      <c r="C2" s="196"/>
      <c r="D2" s="196"/>
      <c r="F2" s="196" t="str">
        <f>"("&amp;Accueil!G20&amp;" manches)"</f>
        <v>(4 manches)</v>
      </c>
      <c r="G2" s="196"/>
      <c r="H2" s="196"/>
      <c r="J2" s="196" t="str">
        <f>"("&amp;Accueil!D22&amp;" manches)"</f>
        <v>(4 manches)</v>
      </c>
      <c r="K2" s="196"/>
      <c r="L2" s="196"/>
      <c r="N2" s="196" t="str">
        <f>"("&amp;Accueil!G22&amp;" manches)"</f>
        <v>(5 manches)</v>
      </c>
      <c r="O2" s="196"/>
      <c r="P2" s="196"/>
    </row>
    <row r="3" spans="2:35" ht="24.95" customHeight="1" x14ac:dyDescent="0.2">
      <c r="B3" s="101"/>
      <c r="C3" s="102"/>
      <c r="D3" s="151"/>
      <c r="E3" s="152"/>
      <c r="F3" s="153"/>
      <c r="G3" s="153"/>
      <c r="H3" s="153"/>
      <c r="I3" s="154"/>
      <c r="J3" s="153"/>
      <c r="K3" s="153"/>
      <c r="L3" s="153"/>
      <c r="M3" s="154"/>
      <c r="N3" s="153"/>
      <c r="O3" s="153"/>
      <c r="P3" s="153"/>
      <c r="Q3" s="154"/>
      <c r="R3" s="153"/>
      <c r="S3" s="153"/>
      <c r="V3" s="155" t="s">
        <v>21</v>
      </c>
      <c r="W3" s="156" t="s">
        <v>22</v>
      </c>
      <c r="X3" s="156" t="s">
        <v>23</v>
      </c>
      <c r="Y3" s="156" t="s">
        <v>24</v>
      </c>
      <c r="Z3" s="157" t="s">
        <v>71</v>
      </c>
      <c r="AA3" s="158" t="s">
        <v>26</v>
      </c>
      <c r="AC3" s="155" t="s">
        <v>21</v>
      </c>
      <c r="AD3" s="158" t="s">
        <v>25</v>
      </c>
      <c r="AF3" s="155" t="s">
        <v>21</v>
      </c>
      <c r="AG3" s="158" t="s">
        <v>25</v>
      </c>
      <c r="AH3" s="158" t="s">
        <v>26</v>
      </c>
      <c r="AI3" s="158" t="s">
        <v>27</v>
      </c>
    </row>
    <row r="4" spans="2:35" ht="24.95" customHeight="1" x14ac:dyDescent="0.2">
      <c r="I4" s="159"/>
      <c r="J4" s="151"/>
      <c r="K4" s="160"/>
      <c r="L4" s="151"/>
      <c r="M4" s="159"/>
      <c r="N4" s="151"/>
      <c r="O4" s="160"/>
      <c r="P4" s="151"/>
      <c r="Q4" s="159"/>
      <c r="R4" s="151"/>
      <c r="S4" s="160"/>
      <c r="T4" s="85"/>
      <c r="U4" s="99"/>
      <c r="V4" s="161" t="str">
        <f>J6</f>
        <v/>
      </c>
      <c r="W4" s="174"/>
      <c r="X4" s="174"/>
      <c r="Y4" s="162">
        <f>IF(AND(L6="A",L12="A"),0,IF(L6="A",-L12,IF(L12="A",L6,L6-L12)))</f>
        <v>0</v>
      </c>
      <c r="Z4" s="162">
        <f>IF(N9=V4,IF(AND(P9="A",P21="A"),0,IF(OR(Y4&gt;0,L12="A"),IF(P9="A",-P21,IF(P21="A",P9,P9-P21)),0)),0)</f>
        <v>0</v>
      </c>
      <c r="AA4" s="163">
        <f>SUM(W4:Z4)</f>
        <v>0</v>
      </c>
      <c r="AC4" s="161" t="str">
        <f>'1'!AR4</f>
        <v/>
      </c>
      <c r="AD4" s="163" t="str">
        <f>'1'!AS4</f>
        <v/>
      </c>
      <c r="AF4" s="161" t="str">
        <f>IF(Inscrits!B2=0,"",Inscrits!B2)</f>
        <v>KUSAR TONY</v>
      </c>
      <c r="AG4" s="163" t="e">
        <f t="shared" ref="AG4:AG11" si="0">VLOOKUP(AF4,$AC$4:$AD$11,2,FALSE)</f>
        <v>#N/A</v>
      </c>
      <c r="AH4" s="163" t="e">
        <f t="shared" ref="AH4:AH11" si="1">VLOOKUP(AF4,$V$4:$AA$23,6,FALSE)</f>
        <v>#N/A</v>
      </c>
      <c r="AI4" s="164" t="e">
        <f t="shared" ref="AI4:AI11" si="2">AG4+AH4</f>
        <v>#N/A</v>
      </c>
    </row>
    <row r="5" spans="2:35" ht="24.95" customHeight="1" x14ac:dyDescent="0.2">
      <c r="I5" s="159"/>
      <c r="J5" s="151"/>
      <c r="K5" s="151"/>
      <c r="L5" s="151"/>
      <c r="M5" s="159"/>
      <c r="N5" s="151"/>
      <c r="O5" s="151"/>
      <c r="P5" s="151"/>
      <c r="Q5" s="159"/>
      <c r="R5" s="151"/>
      <c r="S5" s="151"/>
      <c r="T5" s="85"/>
      <c r="U5" s="99"/>
      <c r="V5" s="173"/>
      <c r="W5" s="174"/>
      <c r="X5" s="174"/>
      <c r="Y5" s="174"/>
      <c r="Z5" s="174"/>
      <c r="AA5" s="174"/>
      <c r="AC5" s="161" t="str">
        <f>'1'!AR5</f>
        <v/>
      </c>
      <c r="AD5" s="163" t="str">
        <f>'1'!AS5</f>
        <v/>
      </c>
      <c r="AF5" s="161" t="str">
        <f>IF(Inscrits!B3=0,"",Inscrits!B3)</f>
        <v>JUILLET ALEXI</v>
      </c>
      <c r="AG5" s="163" t="e">
        <f t="shared" si="0"/>
        <v>#N/A</v>
      </c>
      <c r="AH5" s="163" t="e">
        <f t="shared" si="1"/>
        <v>#N/A</v>
      </c>
      <c r="AI5" s="164" t="e">
        <f t="shared" si="2"/>
        <v>#N/A</v>
      </c>
    </row>
    <row r="6" spans="2:35" ht="24.95" customHeight="1" x14ac:dyDescent="0.2">
      <c r="I6" s="159"/>
      <c r="J6" s="165" t="str">
        <f>IF('1'!U6=0,"",'1'!U6)</f>
        <v/>
      </c>
      <c r="K6" s="166" t="str">
        <f>IF('1'!V6=0,"",'1'!V6)</f>
        <v/>
      </c>
      <c r="L6" s="167"/>
      <c r="M6" s="168"/>
      <c r="N6" s="151"/>
      <c r="O6" s="151"/>
      <c r="P6" s="151"/>
      <c r="Q6" s="159"/>
      <c r="R6" s="151"/>
      <c r="S6" s="151"/>
      <c r="T6" s="85"/>
      <c r="U6" s="99"/>
      <c r="V6" s="173"/>
      <c r="W6" s="174"/>
      <c r="X6" s="174"/>
      <c r="Y6" s="174"/>
      <c r="Z6" s="174"/>
      <c r="AA6" s="174"/>
      <c r="AC6" s="161" t="str">
        <f>'1'!AR6</f>
        <v/>
      </c>
      <c r="AD6" s="163" t="str">
        <f>'1'!AS6</f>
        <v/>
      </c>
      <c r="AF6" s="161" t="str">
        <f>IF(Inscrits!B4=0,"",Inscrits!B4)</f>
        <v>VALLOT ROMAIN</v>
      </c>
      <c r="AG6" s="163" t="e">
        <f t="shared" si="0"/>
        <v>#N/A</v>
      </c>
      <c r="AH6" s="163" t="e">
        <f t="shared" si="1"/>
        <v>#N/A</v>
      </c>
      <c r="AI6" s="164" t="e">
        <f t="shared" si="2"/>
        <v>#N/A</v>
      </c>
    </row>
    <row r="7" spans="2:35" ht="24.95" customHeight="1" x14ac:dyDescent="0.2">
      <c r="I7" s="159"/>
      <c r="J7" s="151"/>
      <c r="K7" s="151"/>
      <c r="L7" s="151"/>
      <c r="M7" s="168"/>
      <c r="N7" s="151"/>
      <c r="O7" s="151"/>
      <c r="P7" s="151"/>
      <c r="Q7" s="159"/>
      <c r="R7" s="151"/>
      <c r="S7" s="151"/>
      <c r="T7" s="85"/>
      <c r="U7" s="99"/>
      <c r="V7" s="173"/>
      <c r="W7" s="174"/>
      <c r="X7" s="174"/>
      <c r="Y7" s="174"/>
      <c r="Z7" s="174"/>
      <c r="AA7" s="174"/>
      <c r="AC7" s="161" t="str">
        <f>'1'!AR7</f>
        <v/>
      </c>
      <c r="AD7" s="163" t="str">
        <f>'1'!AS7</f>
        <v/>
      </c>
      <c r="AF7" s="161" t="str">
        <f>IF(Inscrits!B5=0,"",Inscrits!B5)</f>
        <v>BERGNES LENNY</v>
      </c>
      <c r="AG7" s="163" t="e">
        <f t="shared" si="0"/>
        <v>#N/A</v>
      </c>
      <c r="AH7" s="163" t="e">
        <f t="shared" si="1"/>
        <v>#N/A</v>
      </c>
      <c r="AI7" s="164" t="e">
        <f t="shared" si="2"/>
        <v>#N/A</v>
      </c>
    </row>
    <row r="8" spans="2:35" ht="24.95" customHeight="1" x14ac:dyDescent="0.2">
      <c r="I8" s="159"/>
      <c r="J8" s="151"/>
      <c r="K8" s="151"/>
      <c r="L8" s="151"/>
      <c r="M8" s="168"/>
      <c r="N8" s="151"/>
      <c r="O8" s="151"/>
      <c r="P8" s="151"/>
      <c r="Q8" s="159"/>
      <c r="R8" s="151"/>
      <c r="S8" s="151"/>
      <c r="T8" s="85"/>
      <c r="U8" s="99"/>
      <c r="V8" s="173"/>
      <c r="W8" s="174"/>
      <c r="X8" s="174"/>
      <c r="Y8" s="174"/>
      <c r="Z8" s="174"/>
      <c r="AA8" s="174"/>
      <c r="AC8" s="161" t="str">
        <f>'1'!AR14</f>
        <v/>
      </c>
      <c r="AD8" s="163" t="str">
        <f>'1'!AS14</f>
        <v/>
      </c>
      <c r="AF8" s="161" t="str">
        <f>IF(Inscrits!B6=0,"",Inscrits!B6)</f>
        <v>CADET DAVID CHRISTOPHER</v>
      </c>
      <c r="AG8" s="163" t="e">
        <f t="shared" si="0"/>
        <v>#N/A</v>
      </c>
      <c r="AH8" s="163" t="e">
        <f t="shared" si="1"/>
        <v>#N/A</v>
      </c>
      <c r="AI8" s="164" t="e">
        <f t="shared" si="2"/>
        <v>#N/A</v>
      </c>
    </row>
    <row r="9" spans="2:35" ht="24.95" customHeight="1" x14ac:dyDescent="0.2">
      <c r="I9" s="154"/>
      <c r="J9" s="101" t="s">
        <v>84</v>
      </c>
      <c r="K9" s="102"/>
      <c r="L9" s="153"/>
      <c r="M9" s="169"/>
      <c r="N9" s="165" t="str">
        <f>IF(AND(L6="A",L12="A"),J6,IF(L6="A",J12,IF(L12="A",J6,IF(L6=L12,"",(IF(L6&gt;L12,J6,J12))))))</f>
        <v/>
      </c>
      <c r="O9" s="166" t="str">
        <f>IF(AND(L6="A",L12="A"),K6,IF(L6="A",K12,IF(L12="A",K6,IF(L6=L12,"",(IF(L6&gt;L12,K6,K12))))))</f>
        <v/>
      </c>
      <c r="P9" s="167"/>
      <c r="Q9" s="169"/>
      <c r="R9" s="151"/>
      <c r="S9" s="151"/>
      <c r="T9" s="85"/>
      <c r="V9" s="173"/>
      <c r="W9" s="174"/>
      <c r="X9" s="174"/>
      <c r="Y9" s="174"/>
      <c r="Z9" s="174"/>
      <c r="AA9" s="174"/>
      <c r="AC9" s="161" t="str">
        <f>'1'!AR15</f>
        <v/>
      </c>
      <c r="AD9" s="163" t="str">
        <f>'1'!AS15</f>
        <v/>
      </c>
      <c r="AF9" s="161" t="str">
        <f>IF(Inscrits!B7=0,"",Inscrits!B7)</f>
        <v>DUPRE RAMBAUD NATAEL</v>
      </c>
      <c r="AG9" s="163" t="e">
        <f t="shared" si="0"/>
        <v>#N/A</v>
      </c>
      <c r="AH9" s="163" t="e">
        <f t="shared" si="1"/>
        <v>#N/A</v>
      </c>
      <c r="AI9" s="164" t="e">
        <f t="shared" si="2"/>
        <v>#N/A</v>
      </c>
    </row>
    <row r="10" spans="2:35" ht="24.95" customHeight="1" x14ac:dyDescent="0.2">
      <c r="I10" s="159"/>
      <c r="J10" s="151"/>
      <c r="K10" s="160"/>
      <c r="L10" s="151"/>
      <c r="M10" s="168"/>
      <c r="N10" s="151"/>
      <c r="O10" s="160"/>
      <c r="P10" s="151"/>
      <c r="Q10" s="168"/>
      <c r="R10" s="151"/>
      <c r="S10" s="160"/>
      <c r="T10" s="85"/>
      <c r="U10" s="99"/>
      <c r="V10" s="161" t="str">
        <f>J12</f>
        <v/>
      </c>
      <c r="W10" s="174"/>
      <c r="X10" s="174"/>
      <c r="Y10" s="162">
        <f>IF(AND(L6="A",L12="A"),0,IF(L6="A",L12,IF(L12="A",-L6,L12-L6)))</f>
        <v>0</v>
      </c>
      <c r="Z10" s="162">
        <f>IF(N9=V10,IF(AND(P9="A",P21="A"),0,IF(OR(Y10&gt;0,L6="A"),IF(P9="A",-P21,IF(P21="A",P9,P9-P21)),0)),0)</f>
        <v>0</v>
      </c>
      <c r="AA10" s="163">
        <f>SUM(W10:Z10)</f>
        <v>0</v>
      </c>
      <c r="AC10" s="161" t="str">
        <f>'1'!AR16</f>
        <v/>
      </c>
      <c r="AD10" s="163" t="str">
        <f>'1'!AS16</f>
        <v/>
      </c>
      <c r="AF10" s="161" t="str">
        <f>IF(Inscrits!B8=0,"",Inscrits!B8)</f>
        <v>TORNIER JORDAN</v>
      </c>
      <c r="AG10" s="163" t="e">
        <f t="shared" si="0"/>
        <v>#N/A</v>
      </c>
      <c r="AH10" s="163" t="e">
        <f t="shared" si="1"/>
        <v>#N/A</v>
      </c>
      <c r="AI10" s="164" t="e">
        <f t="shared" si="2"/>
        <v>#N/A</v>
      </c>
    </row>
    <row r="11" spans="2:35" ht="24.95" customHeight="1" x14ac:dyDescent="0.2">
      <c r="I11" s="159"/>
      <c r="J11" s="151"/>
      <c r="K11" s="151"/>
      <c r="L11" s="151"/>
      <c r="M11" s="168"/>
      <c r="N11" s="151"/>
      <c r="O11" s="151"/>
      <c r="P11" s="151"/>
      <c r="Q11" s="168"/>
      <c r="R11" s="151"/>
      <c r="S11" s="151"/>
      <c r="T11" s="85"/>
      <c r="U11" s="99"/>
      <c r="V11" s="173"/>
      <c r="W11" s="174"/>
      <c r="X11" s="174"/>
      <c r="Y11" s="174"/>
      <c r="Z11" s="174"/>
      <c r="AA11" s="174"/>
      <c r="AC11" s="161" t="str">
        <f>'1'!AR17</f>
        <v/>
      </c>
      <c r="AD11" s="163" t="str">
        <f>'1'!AS17</f>
        <v/>
      </c>
      <c r="AF11" s="161" t="e">
        <f>IF(Inscrits!#REF!=0,"",Inscrits!#REF!)</f>
        <v>#REF!</v>
      </c>
      <c r="AG11" s="163" t="e">
        <f t="shared" si="0"/>
        <v>#REF!</v>
      </c>
      <c r="AH11" s="163" t="e">
        <f t="shared" si="1"/>
        <v>#REF!</v>
      </c>
      <c r="AI11" s="164" t="e">
        <f t="shared" si="2"/>
        <v>#REF!</v>
      </c>
    </row>
    <row r="12" spans="2:35" ht="24.95" customHeight="1" x14ac:dyDescent="0.2">
      <c r="I12" s="159"/>
      <c r="J12" s="165" t="str">
        <f>IF('1'!B8=0,"",'1'!B8)</f>
        <v/>
      </c>
      <c r="K12" s="166" t="str">
        <f>IF('1'!C8=0,"",'1'!C8)</f>
        <v/>
      </c>
      <c r="L12" s="167"/>
      <c r="M12" s="168"/>
      <c r="N12" s="151"/>
      <c r="O12" s="151"/>
      <c r="P12" s="151"/>
      <c r="Q12" s="168"/>
      <c r="R12" s="151"/>
      <c r="S12" s="151"/>
      <c r="T12" s="85"/>
      <c r="U12" s="99"/>
      <c r="V12" s="173"/>
      <c r="W12" s="174"/>
      <c r="X12" s="174"/>
      <c r="Y12" s="174"/>
      <c r="Z12" s="174"/>
      <c r="AA12" s="174"/>
    </row>
    <row r="13" spans="2:35" ht="24.95" customHeight="1" x14ac:dyDescent="0.2">
      <c r="I13" s="159"/>
      <c r="J13" s="151"/>
      <c r="K13" s="151"/>
      <c r="L13" s="151"/>
      <c r="M13" s="159"/>
      <c r="N13" s="151"/>
      <c r="O13" s="151"/>
      <c r="P13" s="151"/>
      <c r="Q13" s="168"/>
      <c r="R13" s="151"/>
      <c r="S13" s="151"/>
      <c r="T13" s="85"/>
      <c r="U13" s="99"/>
      <c r="V13" s="161" t="str">
        <f>J18</f>
        <v/>
      </c>
      <c r="W13" s="174"/>
      <c r="X13" s="174"/>
      <c r="Y13" s="162">
        <f>IF(AND(L18="A",L24="A"),0,IF(L18="A",-L24,IF(L18="A",L24,L18-L24)))</f>
        <v>0</v>
      </c>
      <c r="Z13" s="162">
        <f>IF(N21=V13,IF(AND(P9="A",P21="A"),0,IF(OR(Y13&gt;0,L24="A"),IF(P21="A",-P9,IF(P9="A",P21,P21-P9)),0)),0)</f>
        <v>0</v>
      </c>
      <c r="AA13" s="163">
        <f>SUM(W13:Z13)</f>
        <v>0</v>
      </c>
    </row>
    <row r="14" spans="2:35" ht="24.95" customHeight="1" x14ac:dyDescent="0.2">
      <c r="I14" s="159"/>
      <c r="J14" s="151"/>
      <c r="K14" s="151"/>
      <c r="L14" s="151"/>
      <c r="M14" s="159"/>
      <c r="N14" s="151"/>
      <c r="O14" s="151"/>
      <c r="P14" s="151"/>
      <c r="Q14" s="168"/>
      <c r="R14" s="151"/>
      <c r="S14" s="151"/>
      <c r="T14" s="85"/>
      <c r="U14" s="99"/>
      <c r="V14" s="173"/>
      <c r="W14" s="174"/>
      <c r="X14" s="174"/>
      <c r="Y14" s="174"/>
      <c r="Z14" s="174"/>
      <c r="AA14" s="174"/>
    </row>
    <row r="15" spans="2:35" ht="24.95" customHeight="1" x14ac:dyDescent="0.2">
      <c r="I15" s="154"/>
      <c r="J15" s="153"/>
      <c r="K15" s="153"/>
      <c r="L15" s="153"/>
      <c r="M15" s="154"/>
      <c r="N15" s="101" t="s">
        <v>86</v>
      </c>
      <c r="O15" s="102"/>
      <c r="P15" s="153"/>
      <c r="Q15" s="169"/>
      <c r="R15" s="165" t="str">
        <f>IF(AND(P9="A",P21="A"),N9,IF(P9="A",N21,IF(P21="A",N9,IF(P9=P21,"",(IF(P9&gt;P21,N9,N21))))))</f>
        <v/>
      </c>
      <c r="S15" s="166" t="str">
        <f>IF(AND(P9="F",P21="F"),O9,IF(P9="F",O21,IF(P21="F",O9,IF(P9=P21,"",(IF(P9&gt;P21,O9,O21))))))</f>
        <v/>
      </c>
      <c r="T15" s="85"/>
      <c r="V15" s="173"/>
      <c r="W15" s="174"/>
      <c r="X15" s="174"/>
      <c r="Y15" s="174"/>
      <c r="Z15" s="174"/>
      <c r="AA15" s="174"/>
    </row>
    <row r="16" spans="2:35" ht="24.95" customHeight="1" x14ac:dyDescent="0.2">
      <c r="I16" s="159"/>
      <c r="J16" s="151"/>
      <c r="K16" s="160"/>
      <c r="L16" s="151"/>
      <c r="M16" s="159"/>
      <c r="N16" s="151"/>
      <c r="O16" s="160"/>
      <c r="P16" s="151"/>
      <c r="Q16" s="168"/>
      <c r="R16" s="151"/>
      <c r="S16" s="160"/>
      <c r="T16" s="85"/>
      <c r="U16" s="99"/>
      <c r="V16" s="173"/>
      <c r="W16" s="174"/>
      <c r="X16" s="174"/>
      <c r="Y16" s="174"/>
      <c r="Z16" s="174"/>
      <c r="AA16" s="174"/>
    </row>
    <row r="17" spans="3:27" ht="24.95" customHeight="1" x14ac:dyDescent="0.2">
      <c r="I17" s="159"/>
      <c r="J17" s="151"/>
      <c r="K17" s="151"/>
      <c r="L17" s="151"/>
      <c r="M17" s="159"/>
      <c r="N17" s="151"/>
      <c r="O17" s="151"/>
      <c r="P17" s="151"/>
      <c r="Q17" s="168"/>
      <c r="R17" s="151"/>
      <c r="S17" s="151"/>
      <c r="T17" s="85"/>
      <c r="U17" s="99"/>
      <c r="V17" s="173"/>
      <c r="W17" s="174"/>
      <c r="X17" s="174"/>
      <c r="Y17" s="174"/>
      <c r="Z17" s="174"/>
      <c r="AA17" s="174"/>
    </row>
    <row r="18" spans="3:27" ht="24.95" customHeight="1" x14ac:dyDescent="0.2">
      <c r="I18" s="159"/>
      <c r="J18" s="165" t="str">
        <f>IF('1'!U16=0,"",'1'!U16)</f>
        <v/>
      </c>
      <c r="K18" s="166" t="str">
        <f>IF('1'!V16=0,"",'1'!V16)</f>
        <v/>
      </c>
      <c r="L18" s="167"/>
      <c r="M18" s="168"/>
      <c r="N18" s="151"/>
      <c r="O18" s="151"/>
      <c r="P18" s="151"/>
      <c r="Q18" s="168"/>
      <c r="R18" s="151"/>
      <c r="S18" s="151"/>
      <c r="T18" s="85"/>
      <c r="U18" s="99"/>
      <c r="V18" s="173"/>
      <c r="W18" s="174"/>
      <c r="X18" s="174"/>
      <c r="Y18" s="174"/>
      <c r="Z18" s="174"/>
      <c r="AA18" s="174"/>
    </row>
    <row r="19" spans="3:27" ht="24.95" customHeight="1" x14ac:dyDescent="0.2">
      <c r="I19" s="159"/>
      <c r="J19" s="151"/>
      <c r="K19" s="151"/>
      <c r="L19" s="151"/>
      <c r="M19" s="168"/>
      <c r="N19" s="151"/>
      <c r="O19" s="151"/>
      <c r="P19" s="151"/>
      <c r="Q19" s="168"/>
      <c r="R19" s="151"/>
      <c r="S19" s="151"/>
      <c r="T19" s="85"/>
      <c r="U19" s="99"/>
      <c r="V19" s="161" t="str">
        <f>J24</f>
        <v/>
      </c>
      <c r="W19" s="174"/>
      <c r="X19" s="174"/>
      <c r="Y19" s="162">
        <f>IF(AND(L18="A",L24="A"),0,IF(L18="A",L24,IF(L18="A",-L24,L24-L18)))</f>
        <v>0</v>
      </c>
      <c r="Z19" s="162">
        <f>IF(N21=V19,IF(AND(P9="A",P21="A"),0,IF(OR(Y19&gt;0,L18="A"),IF(P21="A",-P9,IF(P9="A",P21,P21-P9)),0)),0)</f>
        <v>0</v>
      </c>
      <c r="AA19" s="163">
        <f>SUM(W19:Z19)</f>
        <v>0</v>
      </c>
    </row>
    <row r="20" spans="3:27" ht="24.95" customHeight="1" x14ac:dyDescent="0.2">
      <c r="I20" s="159"/>
      <c r="J20" s="151"/>
      <c r="K20" s="151"/>
      <c r="L20" s="151"/>
      <c r="M20" s="168"/>
      <c r="N20" s="151"/>
      <c r="O20" s="151"/>
      <c r="P20" s="151"/>
      <c r="Q20" s="168"/>
      <c r="R20" s="151"/>
      <c r="S20" s="151"/>
      <c r="T20" s="85"/>
      <c r="U20" s="99"/>
      <c r="V20" s="170" t="str">
        <f>'1'!AR14</f>
        <v/>
      </c>
      <c r="W20" s="149"/>
      <c r="X20" s="149"/>
      <c r="Y20" s="149"/>
      <c r="Z20" s="149"/>
      <c r="AA20" s="171">
        <v>0</v>
      </c>
    </row>
    <row r="21" spans="3:27" ht="24.95" customHeight="1" x14ac:dyDescent="0.2">
      <c r="I21" s="154"/>
      <c r="J21" s="101" t="s">
        <v>85</v>
      </c>
      <c r="K21" s="102"/>
      <c r="L21" s="153"/>
      <c r="M21" s="169"/>
      <c r="N21" s="165" t="str">
        <f>IF(AND(L18="A",L24="A"),J18,IF(L18="A",J24,IF(L24="A",J18,IF(L18=L24,"",(IF(L18&gt;L24,J18,J24))))))</f>
        <v/>
      </c>
      <c r="O21" s="166" t="str">
        <f>IF(AND(L18="A",L24="A"),K18,IF(L18="A",K24,IF(L24="A",K18,IF(L18=L24,"",(IF(L18&gt;L24,K18,K24))))))</f>
        <v/>
      </c>
      <c r="P21" s="167"/>
      <c r="Q21" s="169"/>
      <c r="R21" s="151"/>
      <c r="S21" s="151"/>
      <c r="T21" s="85"/>
      <c r="V21" s="170" t="str">
        <f>'1'!AR15</f>
        <v/>
      </c>
      <c r="W21" s="149"/>
      <c r="X21" s="149"/>
      <c r="Y21" s="149"/>
      <c r="Z21" s="149"/>
      <c r="AA21" s="171">
        <v>0</v>
      </c>
    </row>
    <row r="22" spans="3:27" ht="24.95" customHeight="1" x14ac:dyDescent="0.2">
      <c r="I22" s="159"/>
      <c r="J22" s="151"/>
      <c r="K22" s="160"/>
      <c r="L22" s="151"/>
      <c r="M22" s="168"/>
      <c r="N22" s="151"/>
      <c r="O22" s="160"/>
      <c r="P22" s="151"/>
      <c r="Q22" s="159"/>
      <c r="R22" s="151"/>
      <c r="S22" s="160"/>
      <c r="T22" s="85"/>
      <c r="U22" s="99"/>
      <c r="V22" s="170" t="str">
        <f>'1'!AR16</f>
        <v/>
      </c>
      <c r="W22" s="149"/>
      <c r="X22" s="149"/>
      <c r="Y22" s="149"/>
      <c r="Z22" s="149"/>
      <c r="AA22" s="171">
        <v>0</v>
      </c>
    </row>
    <row r="23" spans="3:27" ht="24.95" customHeight="1" x14ac:dyDescent="0.2">
      <c r="I23" s="159"/>
      <c r="J23" s="151"/>
      <c r="K23" s="151"/>
      <c r="L23" s="151"/>
      <c r="M23" s="168"/>
      <c r="N23" s="151"/>
      <c r="O23" s="151"/>
      <c r="P23" s="151"/>
      <c r="Q23" s="159"/>
      <c r="R23" s="151"/>
      <c r="S23" s="151"/>
      <c r="T23" s="85"/>
      <c r="U23" s="99"/>
      <c r="V23" s="170" t="str">
        <f>'1'!AR17</f>
        <v/>
      </c>
      <c r="W23" s="149"/>
      <c r="X23" s="149"/>
      <c r="Y23" s="149"/>
      <c r="Z23" s="149"/>
      <c r="AA23" s="171">
        <v>0</v>
      </c>
    </row>
    <row r="24" spans="3:27" ht="24.95" customHeight="1" x14ac:dyDescent="0.2">
      <c r="I24" s="159"/>
      <c r="J24" s="165" t="str">
        <f>IF('1'!B18=0,"",'1'!B18)</f>
        <v/>
      </c>
      <c r="K24" s="166" t="str">
        <f>IF('1'!C18=0,"",'1'!C18)</f>
        <v/>
      </c>
      <c r="L24" s="167"/>
      <c r="M24" s="168"/>
      <c r="N24" s="151"/>
      <c r="O24" s="151"/>
      <c r="P24" s="151"/>
      <c r="Q24" s="159"/>
      <c r="R24" s="151"/>
      <c r="S24" s="151"/>
      <c r="T24" s="85"/>
      <c r="U24" s="99"/>
    </row>
    <row r="25" spans="3:27" ht="24.95" customHeight="1" x14ac:dyDescent="0.2">
      <c r="I25" s="159"/>
      <c r="J25" s="151"/>
      <c r="K25" s="151"/>
      <c r="L25" s="151"/>
      <c r="M25" s="159"/>
      <c r="N25" s="151"/>
      <c r="O25" s="151"/>
      <c r="P25" s="151"/>
      <c r="Q25" s="159"/>
      <c r="R25" s="151"/>
      <c r="S25" s="151"/>
      <c r="T25" s="85"/>
      <c r="U25" s="99"/>
    </row>
    <row r="26" spans="3:27" ht="24.95" customHeight="1" x14ac:dyDescent="0.2">
      <c r="I26" s="159"/>
      <c r="J26" s="151"/>
      <c r="K26" s="151"/>
      <c r="L26" s="151"/>
      <c r="M26" s="159"/>
      <c r="N26" s="151"/>
      <c r="O26" s="151"/>
      <c r="P26" s="151"/>
      <c r="Q26" s="159"/>
      <c r="R26" s="151"/>
      <c r="S26" s="151"/>
      <c r="T26" s="85"/>
      <c r="U26" s="99"/>
    </row>
    <row r="27" spans="3:27" ht="24.75" customHeight="1" x14ac:dyDescent="0.2"/>
    <row r="28" spans="3:27" ht="24.75" customHeight="1" x14ac:dyDescent="0.2"/>
    <row r="29" spans="3:27" ht="24.75" customHeight="1" x14ac:dyDescent="0.2"/>
    <row r="30" spans="3:27" ht="24.75" customHeight="1" x14ac:dyDescent="0.2"/>
    <row r="31" spans="3:27" ht="24.75" customHeight="1" x14ac:dyDescent="0.2"/>
    <row r="32" spans="3:27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</sheetData>
  <sheetProtection password="C328" sheet="1" objects="1" scenarios="1"/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J24:K24 J6:K6 J12:K12 J18:K18">
    <cfRule type="expression" dxfId="15" priority="1" stopIfTrue="1">
      <formula>AND(($F$5=$J$6),($F$5&lt;&gt;""))</formula>
    </cfRule>
    <cfRule type="expression" priority="2" stopIfTrue="1">
      <formula>$F$7=$J$6</formula>
    </cfRule>
    <cfRule type="expression" dxfId="14" priority="3" stopIfTrue="1">
      <formula>AND(($G$6&lt;&gt;""),($F$5&lt;&gt;""))</formula>
    </cfRule>
  </conditionalFormatting>
  <conditionalFormatting sqref="N9:O9">
    <cfRule type="expression" dxfId="13" priority="4" stopIfTrue="1">
      <formula>AND(($N$9=$R$15),($N$9&lt;&gt;""))</formula>
    </cfRule>
    <cfRule type="expression" priority="5" stopIfTrue="1">
      <formula>$N$21=$R$15</formula>
    </cfRule>
    <cfRule type="expression" dxfId="12" priority="6" stopIfTrue="1">
      <formula>AND(($O$15&lt;&gt;""),($N$9&lt;&gt;""))</formula>
    </cfRule>
  </conditionalFormatting>
  <conditionalFormatting sqref="N21:O21">
    <cfRule type="expression" dxfId="11" priority="7" stopIfTrue="1">
      <formula>AND(($N$21=$R$15),($N$21&lt;&gt;""))</formula>
    </cfRule>
    <cfRule type="expression" priority="8" stopIfTrue="1">
      <formula>$N$9=$R$15</formula>
    </cfRule>
    <cfRule type="expression" dxfId="10" priority="9" stopIfTrue="1">
      <formula>AND(($O$15&lt;&gt;""),($N$21&lt;&gt;""))</formula>
    </cfRule>
  </conditionalFormatting>
  <conditionalFormatting sqref="P9 L6 L12 L18 L24 P21">
    <cfRule type="cellIs" dxfId="9" priority="10" stopIfTrue="1" operator="equal">
      <formula>"A"</formula>
    </cfRule>
  </conditionalFormatting>
  <dataValidations count="3">
    <dataValidation type="list" allowBlank="1" showInputMessage="1" showErrorMessage="1" sqref="P9 P21">
      <formula1>NB_Parties_Final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K21 O15 K9">
      <formula1>Billard_name</formula1>
    </dataValidation>
  </dataValidations>
  <printOptions horizontalCentered="1" verticalCentered="1"/>
  <pageMargins left="0.67244094488188999" right="0.67244094488188999" top="1.35110236220472" bottom="1.05740157480315" header="0.31496062992126" footer="0.31496062992126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8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C1:O9"/>
  <sheetViews>
    <sheetView showGridLines="0" workbookViewId="0">
      <selection activeCell="D1" sqref="D1"/>
    </sheetView>
  </sheetViews>
  <sheetFormatPr baseColWidth="10" defaultRowHeight="15" x14ac:dyDescent="0.3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8" width="15.7109375" style="2" customWidth="1"/>
    <col min="9" max="9" width="20.7109375" style="2" customWidth="1"/>
    <col min="10" max="10" width="10.42578125" style="2" customWidth="1"/>
    <col min="11" max="11" width="10.42578125" style="2" bestFit="1" customWidth="1"/>
    <col min="12" max="12" width="2.140625" style="1" bestFit="1" customWidth="1"/>
    <col min="13" max="13" width="21.7109375" style="1" customWidth="1"/>
    <col min="14" max="14" width="2.140625" style="1" customWidth="1"/>
    <col min="15" max="15" width="26.28515625" style="1" customWidth="1"/>
    <col min="16" max="16384" width="11.42578125" style="1"/>
  </cols>
  <sheetData>
    <row r="1" spans="3:15" s="44" customFormat="1" ht="16.5" x14ac:dyDescent="0.35">
      <c r="C1" s="42" t="s">
        <v>28</v>
      </c>
      <c r="D1" s="43" t="s">
        <v>15</v>
      </c>
      <c r="E1" s="42" t="s">
        <v>18</v>
      </c>
      <c r="F1" s="42" t="s">
        <v>19</v>
      </c>
      <c r="G1" s="42" t="s">
        <v>20</v>
      </c>
      <c r="H1" s="42" t="s">
        <v>59</v>
      </c>
      <c r="I1" s="42" t="s">
        <v>60</v>
      </c>
      <c r="J1" s="42" t="s">
        <v>61</v>
      </c>
      <c r="K1" s="42" t="s">
        <v>48</v>
      </c>
      <c r="O1" s="57"/>
    </row>
    <row r="2" spans="3:15" x14ac:dyDescent="0.3">
      <c r="C2" s="3">
        <v>1</v>
      </c>
      <c r="D2" s="72" t="str">
        <f>Final!R15</f>
        <v/>
      </c>
      <c r="E2" s="73"/>
      <c r="F2" s="74">
        <f>IF(ISNA(IF(LEFT(Division,2)="R1",VLOOKUP(E2,Points!$A$2:$D$12,2,FALSE),IF(LEFT(Division,2)="R2",VLOOKUP(E2,Points!$A$2:$D$12,3,FALSE),IF(LEFT(Division,2)="R3",VLOOKUP(E2,Points!$A$2:$D$12,4,FALSE),"DIV ???")))),0,IF(LEFT(Division,2)="R1",VLOOKUP(E2,Points!$A$2:$D$12,2,FALSE),IF(LEFT(Division,2)="R2",VLOOKUP(E2,Points!$A$2:$D$12,3,FALSE),IF(LEFT(Division,2)="R3",VLOOKUP(E2,Points!$A$2:$D$12,4,FALSE),"DIV ???"))))</f>
        <v>0</v>
      </c>
      <c r="G2" s="75" t="str">
        <f>IF(ISERROR(VLOOKUP(D2,Final!$AF$4:$AI$11,4,FALSE)),"",VLOOKUP(D2,Final!$AF$4:$AI$11,4,FALSE))</f>
        <v/>
      </c>
      <c r="H2" s="75" t="str">
        <f>IF(ISNA(VLOOKUP(D2,Inscrits!B:F,3,FALSE)),"",VLOOKUP(D2,Inscrits!B:F,3,FALSE))</f>
        <v/>
      </c>
      <c r="I2" s="75" t="str">
        <f>IF(ISNA(VLOOKUP(D2,Inscrits!B:F,4,FALSE)),"",VLOOKUP(D2,Inscrits!B:F,4,FALSE))</f>
        <v/>
      </c>
      <c r="J2" s="75" t="str">
        <f>IF(ISNA(VLOOKUP(D2,Inscrits!B:F,5,FALSE)),"",VLOOKUP(D2,Inscrits!B:F,5,FALSE))</f>
        <v/>
      </c>
      <c r="K2" s="75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O2" s="58"/>
    </row>
    <row r="3" spans="3:15" x14ac:dyDescent="0.3">
      <c r="C3" s="3">
        <v>2</v>
      </c>
      <c r="D3" s="72" t="str">
        <f>IF(Final!P21="A",Final!N21,IF(Final!P9="A",Final!N9,IF(Final!P9&lt;Final!P21,Final!N9,Final!N21)))</f>
        <v/>
      </c>
      <c r="E3" s="73"/>
      <c r="F3" s="74">
        <f>IF(ISNA(IF(LEFT(Division,2)="R1",VLOOKUP(E3,Points!$A$2:$D$12,2,FALSE),IF(LEFT(Division,2)="R2",VLOOKUP(E3,Points!$A$2:$D$12,3,FALSE),IF(LEFT(Division,2)="R3",VLOOKUP(E3,Points!$A$2:$D$12,4,FALSE),"DIV ???")))),0,IF(LEFT(Division,2)="R1",VLOOKUP(E3,Points!$A$2:$D$12,2,FALSE),IF(LEFT(Division,2)="R2",VLOOKUP(E3,Points!$A$2:$D$12,3,FALSE),IF(LEFT(Division,2)="R3",VLOOKUP(E3,Points!$A$2:$D$12,4,FALSE),"DIV ???"))))</f>
        <v>0</v>
      </c>
      <c r="G3" s="75" t="str">
        <f>IF(ISERROR(VLOOKUP(D3,Final!$AF$4:$AI$11,4,FALSE)),"",VLOOKUP(D3,Final!$AF$4:$AI$11,4,FALSE))</f>
        <v/>
      </c>
      <c r="H3" s="75" t="str">
        <f>IF(ISNA(VLOOKUP(D3,Inscrits!B:F,3,FALSE)),"",VLOOKUP(D3,Inscrits!B:F,3,FALSE))</f>
        <v/>
      </c>
      <c r="I3" s="75" t="str">
        <f>IF(ISNA(VLOOKUP(D3,Inscrits!B:F,4,FALSE)),"",VLOOKUP(D3,Inscrits!B:F,4,FALSE))</f>
        <v/>
      </c>
      <c r="J3" s="75" t="str">
        <f>IF(ISNA(VLOOKUP(D3,Inscrits!B:F,5,FALSE)),"",VLOOKUP(D3,Inscrits!B:F,5,FALSE))</f>
        <v/>
      </c>
      <c r="K3" s="75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O3" s="58"/>
    </row>
    <row r="4" spans="3:15" x14ac:dyDescent="0.3">
      <c r="C4" s="3">
        <v>3</v>
      </c>
      <c r="D4" s="72" t="str">
        <f>IF(Final!L12="A",Final!J12,IF(Final!L6="A",Final!J6,IF(Final!L6&lt;Final!L12,Final!J6,Final!J12)))</f>
        <v/>
      </c>
      <c r="E4" s="73"/>
      <c r="F4" s="74">
        <f>IF(ISNA(IF(LEFT(Division,2)="R1",VLOOKUP(E4,Points!$A$2:$D$12,2,FALSE),IF(LEFT(Division,2)="R2",VLOOKUP(E4,Points!$A$2:$D$12,3,FALSE),IF(LEFT(Division,2)="R3",VLOOKUP(E4,Points!$A$2:$D$12,4,FALSE),"DIV ???")))),0,IF(LEFT(Division,2)="R1",VLOOKUP(E4,Points!$A$2:$D$12,2,FALSE),IF(LEFT(Division,2)="R2",VLOOKUP(E4,Points!$A$2:$D$12,3,FALSE),IF(LEFT(Division,2)="R3",VLOOKUP(E4,Points!$A$2:$D$12,4,FALSE),"DIV ???"))))</f>
        <v>0</v>
      </c>
      <c r="G4" s="75" t="str">
        <f>IF(ISERROR(VLOOKUP(D4,Final!$AF$4:$AI$11,4,FALSE)),"",VLOOKUP(D4,Final!$AF$4:$AI$11,4,FALSE))</f>
        <v/>
      </c>
      <c r="H4" s="75" t="str">
        <f>IF(ISNA(VLOOKUP(D4,Inscrits!B:F,3,FALSE)),"",VLOOKUP(D4,Inscrits!B:F,3,FALSE))</f>
        <v/>
      </c>
      <c r="I4" s="75" t="str">
        <f>IF(ISNA(VLOOKUP(D4,Inscrits!B:F,4,FALSE)),"",VLOOKUP(D4,Inscrits!B:F,4,FALSE))</f>
        <v/>
      </c>
      <c r="J4" s="75" t="str">
        <f>IF(ISNA(VLOOKUP(D4,Inscrits!B:F,5,FALSE)),"",VLOOKUP(D4,Inscrits!B:F,5,FALSE))</f>
        <v/>
      </c>
      <c r="K4" s="75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O4" s="58"/>
    </row>
    <row r="5" spans="3:15" x14ac:dyDescent="0.3">
      <c r="C5" s="3">
        <v>4</v>
      </c>
      <c r="D5" s="72" t="str">
        <f>IF(Final!L24="A",Final!J24,IF(Final!L18="A",Final!J18,IF(Final!L18&lt;Final!L24,Final!J18,Final!J24)))</f>
        <v/>
      </c>
      <c r="E5" s="73"/>
      <c r="F5" s="74">
        <f>IF(ISNA(IF(LEFT(Division,2)="R1",VLOOKUP(E5,Points!$A$2:$D$12,2,FALSE),IF(LEFT(Division,2)="R2",VLOOKUP(E5,Points!$A$2:$D$12,3,FALSE),IF(LEFT(Division,2)="R3",VLOOKUP(E5,Points!$A$2:$D$12,4,FALSE),"DIV ???")))),0,IF(LEFT(Division,2)="R1",VLOOKUP(E5,Points!$A$2:$D$12,2,FALSE),IF(LEFT(Division,2)="R2",VLOOKUP(E5,Points!$A$2:$D$12,3,FALSE),IF(LEFT(Division,2)="R3",VLOOKUP(E5,Points!$A$2:$D$12,4,FALSE),"DIV ???"))))</f>
        <v>0</v>
      </c>
      <c r="G5" s="75" t="str">
        <f>IF(ISERROR(VLOOKUP(D5,Final!$AF$4:$AI$11,4,FALSE)),"",VLOOKUP(D5,Final!$AF$4:$AI$11,4,FALSE))</f>
        <v/>
      </c>
      <c r="H5" s="75" t="str">
        <f>IF(ISNA(VLOOKUP(D5,Inscrits!B:F,3,FALSE)),"",VLOOKUP(D5,Inscrits!B:F,3,FALSE))</f>
        <v/>
      </c>
      <c r="I5" s="75" t="str">
        <f>IF(ISNA(VLOOKUP(D5,Inscrits!B:F,4,FALSE)),"",VLOOKUP(D5,Inscrits!B:F,4,FALSE))</f>
        <v/>
      </c>
      <c r="J5" s="75" t="str">
        <f>IF(ISNA(VLOOKUP(D5,Inscrits!B:F,5,FALSE)),"",VLOOKUP(D5,Inscrits!B:F,5,FALSE))</f>
        <v/>
      </c>
      <c r="K5" s="75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6" spans="3:15" x14ac:dyDescent="0.3">
      <c r="C6" s="3">
        <v>5</v>
      </c>
      <c r="D6" s="72" t="str">
        <f>'1'!AR14</f>
        <v/>
      </c>
      <c r="E6" s="73"/>
      <c r="F6" s="74">
        <f>IF(ISNA(IF(LEFT(Division,2)="R1",VLOOKUP(E6,Points!$A$2:$D$12,2,FALSE),IF(LEFT(Division,2)="R2",VLOOKUP(E6,Points!$A$2:$D$12,3,FALSE),IF(LEFT(Division,2)="R3",VLOOKUP(E6,Points!$A$2:$D$12,4,FALSE),"DIV ???")))),0,IF(LEFT(Division,2)="R1",VLOOKUP(E6,Points!$A$2:$D$12,2,FALSE),IF(LEFT(Division,2)="R2",VLOOKUP(E6,Points!$A$2:$D$12,3,FALSE),IF(LEFT(Division,2)="R3",VLOOKUP(E6,Points!$A$2:$D$12,4,FALSE),"DIV ???"))))</f>
        <v>0</v>
      </c>
      <c r="G6" s="75" t="str">
        <f>IF(ISERROR(VLOOKUP(D6,Final!$AF$4:$AI$11,4,FALSE)),"",VLOOKUP(D6,Final!$AF$4:$AI$11,4,FALSE))</f>
        <v/>
      </c>
      <c r="H6" s="75" t="str">
        <f>IF(ISNA(VLOOKUP(D6,Inscrits!B:F,3,FALSE)),"",VLOOKUP(D6,Inscrits!B:F,3,FALSE))</f>
        <v/>
      </c>
      <c r="I6" s="75" t="str">
        <f>IF(ISNA(VLOOKUP(D6,Inscrits!B:F,4,FALSE)),"",VLOOKUP(D6,Inscrits!B:F,4,FALSE))</f>
        <v/>
      </c>
      <c r="J6" s="75" t="str">
        <f>IF(ISNA(VLOOKUP(D6,Inscrits!B:F,5,FALSE)),"",VLOOKUP(D6,Inscrits!B:F,5,FALSE))</f>
        <v/>
      </c>
      <c r="K6" s="75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7" spans="3:15" x14ac:dyDescent="0.3">
      <c r="C7" s="3">
        <v>6</v>
      </c>
      <c r="D7" s="72" t="str">
        <f>'1'!AR15</f>
        <v/>
      </c>
      <c r="E7" s="73"/>
      <c r="F7" s="74">
        <f>IF(ISNA(IF(LEFT(Division,2)="R1",VLOOKUP(E7,Points!$A$2:$D$12,2,FALSE),IF(LEFT(Division,2)="R2",VLOOKUP(E7,Points!$A$2:$D$12,3,FALSE),IF(LEFT(Division,2)="R3",VLOOKUP(E7,Points!$A$2:$D$12,4,FALSE),"DIV ???")))),0,IF(LEFT(Division,2)="R1",VLOOKUP(E7,Points!$A$2:$D$12,2,FALSE),IF(LEFT(Division,2)="R2",VLOOKUP(E7,Points!$A$2:$D$12,3,FALSE),IF(LEFT(Division,2)="R3",VLOOKUP(E7,Points!$A$2:$D$12,4,FALSE),"DIV ???"))))</f>
        <v>0</v>
      </c>
      <c r="G7" s="75" t="str">
        <f>IF(ISERROR(VLOOKUP(D7,Final!$AF$4:$AI$11,4,FALSE)),"",VLOOKUP(D7,Final!$AF$4:$AI$11,4,FALSE))</f>
        <v/>
      </c>
      <c r="H7" s="75" t="str">
        <f>IF(ISNA(VLOOKUP(D7,Inscrits!B:F,3,FALSE)),"",VLOOKUP(D7,Inscrits!B:F,3,FALSE))</f>
        <v/>
      </c>
      <c r="I7" s="75" t="str">
        <f>IF(ISNA(VLOOKUP(D7,Inscrits!B:F,4,FALSE)),"",VLOOKUP(D7,Inscrits!B:F,4,FALSE))</f>
        <v/>
      </c>
      <c r="J7" s="75" t="str">
        <f>IF(ISNA(VLOOKUP(D7,Inscrits!B:F,5,FALSE)),"",VLOOKUP(D7,Inscrits!B:F,5,FALSE))</f>
        <v/>
      </c>
      <c r="K7" s="75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8" spans="3:15" x14ac:dyDescent="0.3">
      <c r="C8" s="3">
        <v>8</v>
      </c>
      <c r="D8" s="72" t="str">
        <f>'1'!AR17</f>
        <v/>
      </c>
      <c r="E8" s="73"/>
      <c r="F8" s="74">
        <f>IF(ISNA(IF(LEFT(Division,2)="R1",VLOOKUP(E8,Points!$A$2:$D$12,2,FALSE),IF(LEFT(Division,2)="R2",VLOOKUP(E8,Points!$A$2:$D$12,3,FALSE),IF(LEFT(Division,2)="R3",VLOOKUP(E8,Points!$A$2:$D$12,4,FALSE),"DIV ???")))),0,IF(LEFT(Division,2)="R1",VLOOKUP(E8,Points!$A$2:$D$12,2,FALSE),IF(LEFT(Division,2)="R2",VLOOKUP(E8,Points!$A$2:$D$12,3,FALSE),IF(LEFT(Division,2)="R3",VLOOKUP(E8,Points!$A$2:$D$12,4,FALSE),"DIV ???"))))</f>
        <v>0</v>
      </c>
      <c r="G8" s="75" t="str">
        <f>IF(ISERROR(VLOOKUP(D8,Final!$AF$4:$AI$11,4,FALSE)),"",VLOOKUP(D8,Final!$AF$4:$AI$11,4,FALSE))</f>
        <v/>
      </c>
      <c r="H8" s="75" t="str">
        <f>IF(ISNA(VLOOKUP(D8,Inscrits!B:F,3,FALSE)),"",VLOOKUP(D8,Inscrits!B:F,3,FALSE))</f>
        <v/>
      </c>
      <c r="I8" s="75" t="str">
        <f>IF(ISNA(VLOOKUP(D8,Inscrits!B:F,4,FALSE)),"",VLOOKUP(D8,Inscrits!B:F,4,FALSE))</f>
        <v/>
      </c>
      <c r="J8" s="75" t="str">
        <f>IF(ISNA(VLOOKUP(D8,Inscrits!B:F,5,FALSE)),"",VLOOKUP(D8,Inscrits!B:F,5,FALSE))</f>
        <v/>
      </c>
      <c r="K8" s="75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9" spans="3:15" x14ac:dyDescent="0.3">
      <c r="C9" s="3">
        <v>7</v>
      </c>
      <c r="D9" s="72" t="str">
        <f>'1'!AR16</f>
        <v/>
      </c>
      <c r="E9" s="73"/>
      <c r="F9" s="74">
        <f>IF(ISNA(IF(LEFT(Division,2)="R1",VLOOKUP(E9,Points!$A$2:$D$12,2,FALSE),IF(LEFT(Division,2)="R2",VLOOKUP(E9,Points!$A$2:$D$12,3,FALSE),IF(LEFT(Division,2)="R3",VLOOKUP(E9,Points!$A$2:$D$12,4,FALSE),"DIV ???")))),0,IF(LEFT(Division,2)="R1",VLOOKUP(E9,Points!$A$2:$D$12,2,FALSE),IF(LEFT(Division,2)="R2",VLOOKUP(E9,Points!$A$2:$D$12,3,FALSE),IF(LEFT(Division,2)="R3",VLOOKUP(E9,Points!$A$2:$D$12,4,FALSE),"DIV ???"))))</f>
        <v>0</v>
      </c>
      <c r="G9" s="75" t="str">
        <f>IF(ISERROR(VLOOKUP(D9,Final!$AF$4:$AI$11,4,FALSE)),"",VLOOKUP(D9,Final!$AF$4:$AI$11,4,FALSE))</f>
        <v/>
      </c>
      <c r="H9" s="75" t="str">
        <f>IF(ISNA(VLOOKUP(D9,Inscrits!B:F,3,FALSE)),"",VLOOKUP(D9,Inscrits!B:F,3,FALSE))</f>
        <v/>
      </c>
      <c r="I9" s="75" t="str">
        <f>IF(ISNA(VLOOKUP(D9,Inscrits!B:F,4,FALSE)),"",VLOOKUP(D9,Inscrits!B:F,4,FALSE))</f>
        <v/>
      </c>
      <c r="J9" s="75" t="str">
        <f>IF(ISNA(VLOOKUP(D9,Inscrits!B:F,5,FALSE)),"",VLOOKUP(D9,Inscrits!B:F,5,FALSE))</f>
        <v/>
      </c>
      <c r="K9" s="75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</sheetData>
  <sheetCalcPr fullCalcOnLoad="1"/>
  <sheetProtection password="C328" sheet="1" objects="1" scenarios="1"/>
  <phoneticPr fontId="0" type="noConversion"/>
  <conditionalFormatting sqref="K2:K9">
    <cfRule type="cellIs" dxfId="8" priority="1" stopIfTrue="1" operator="equal">
      <formula>"R1"</formula>
    </cfRule>
    <cfRule type="expression" dxfId="7" priority="2" stopIfTrue="1">
      <formula>OR((K2="R2"),(K2="R2A"),(K2="R2B"),(K2="R2C"),(K2="R2D"))</formula>
    </cfRule>
    <cfRule type="expression" dxfId="6" priority="3" stopIfTrue="1">
      <formula>OR((K2="R3"),(K2="R3A"),(K2="R3B"),(K2="R3C"),(K2="R3D"),(K2="R3A1"),(K2="R3B1"),(K2="R3C1"),(K2="R3D1"),(K2="R3A2"),(K2="R3B2"),(K2="R3C2"),(K2="R3D2"))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MAJ_Classement">
                <anchor moveWithCells="1" sizeWithCells="1">
                  <from>
                    <xdr:col>14</xdr:col>
                    <xdr:colOff>180975</xdr:colOff>
                    <xdr:row>0</xdr:row>
                    <xdr:rowOff>171450</xdr:rowOff>
                  </from>
                  <to>
                    <xdr:col>14</xdr:col>
                    <xdr:colOff>1609725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7"/>
  <sheetViews>
    <sheetView topLeftCell="A951" workbookViewId="0">
      <selection activeCell="A977" sqref="A977"/>
    </sheetView>
  </sheetViews>
  <sheetFormatPr baseColWidth="10" defaultRowHeight="12.75" x14ac:dyDescent="0.2"/>
  <cols>
    <col min="1" max="1" width="11.42578125" style="200"/>
    <col min="2" max="2" width="37.7109375" style="200" bestFit="1" customWidth="1"/>
    <col min="3" max="3" width="46.5703125" style="200" bestFit="1" customWidth="1"/>
  </cols>
  <sheetData>
    <row r="1" spans="1:3" x14ac:dyDescent="0.2">
      <c r="A1" s="200" t="s">
        <v>61</v>
      </c>
      <c r="B1" s="200" t="s">
        <v>147</v>
      </c>
      <c r="C1" s="200" t="s">
        <v>148</v>
      </c>
    </row>
    <row r="2" spans="1:3" x14ac:dyDescent="0.2">
      <c r="A2" s="200" t="s">
        <v>149</v>
      </c>
      <c r="B2" s="200" t="s">
        <v>150</v>
      </c>
      <c r="C2" s="200" t="s">
        <v>151</v>
      </c>
    </row>
    <row r="3" spans="1:3" x14ac:dyDescent="0.2">
      <c r="A3" s="200" t="s">
        <v>152</v>
      </c>
      <c r="B3" s="200" t="s">
        <v>153</v>
      </c>
      <c r="C3" s="200" t="s">
        <v>154</v>
      </c>
    </row>
    <row r="4" spans="1:3" x14ac:dyDescent="0.2">
      <c r="A4" s="200" t="s">
        <v>155</v>
      </c>
      <c r="B4" s="200" t="s">
        <v>156</v>
      </c>
      <c r="C4" s="200" t="s">
        <v>154</v>
      </c>
    </row>
    <row r="5" spans="1:3" x14ac:dyDescent="0.2">
      <c r="A5" s="200" t="s">
        <v>157</v>
      </c>
      <c r="B5" s="200" t="s">
        <v>158</v>
      </c>
      <c r="C5" s="200" t="s">
        <v>154</v>
      </c>
    </row>
    <row r="6" spans="1:3" x14ac:dyDescent="0.2">
      <c r="A6" s="200" t="s">
        <v>159</v>
      </c>
      <c r="B6" s="200" t="s">
        <v>160</v>
      </c>
      <c r="C6" s="200" t="s">
        <v>161</v>
      </c>
    </row>
    <row r="7" spans="1:3" x14ac:dyDescent="0.2">
      <c r="A7" s="200" t="s">
        <v>162</v>
      </c>
      <c r="B7" s="200" t="s">
        <v>163</v>
      </c>
      <c r="C7" s="200" t="s">
        <v>164</v>
      </c>
    </row>
    <row r="8" spans="1:3" x14ac:dyDescent="0.2">
      <c r="A8" s="200" t="s">
        <v>165</v>
      </c>
      <c r="B8" s="200" t="s">
        <v>166</v>
      </c>
      <c r="C8" s="200" t="s">
        <v>167</v>
      </c>
    </row>
    <row r="9" spans="1:3" x14ac:dyDescent="0.2">
      <c r="A9" s="200" t="s">
        <v>168</v>
      </c>
      <c r="B9" s="200" t="s">
        <v>169</v>
      </c>
      <c r="C9" s="200" t="s">
        <v>161</v>
      </c>
    </row>
    <row r="10" spans="1:3" x14ac:dyDescent="0.2">
      <c r="A10" s="200" t="s">
        <v>170</v>
      </c>
      <c r="B10" s="200" t="s">
        <v>171</v>
      </c>
      <c r="C10" s="200" t="s">
        <v>172</v>
      </c>
    </row>
    <row r="11" spans="1:3" x14ac:dyDescent="0.2">
      <c r="A11" s="200" t="s">
        <v>173</v>
      </c>
      <c r="B11" s="200" t="s">
        <v>174</v>
      </c>
      <c r="C11" s="200" t="s">
        <v>164</v>
      </c>
    </row>
    <row r="12" spans="1:3" x14ac:dyDescent="0.2">
      <c r="A12" s="200" t="s">
        <v>175</v>
      </c>
      <c r="B12" s="200" t="s">
        <v>176</v>
      </c>
      <c r="C12" s="200" t="s">
        <v>164</v>
      </c>
    </row>
    <row r="13" spans="1:3" x14ac:dyDescent="0.2">
      <c r="A13" s="200" t="s">
        <v>177</v>
      </c>
      <c r="B13" s="200" t="s">
        <v>178</v>
      </c>
      <c r="C13" s="200" t="s">
        <v>161</v>
      </c>
    </row>
    <row r="14" spans="1:3" x14ac:dyDescent="0.2">
      <c r="A14" s="200" t="s">
        <v>179</v>
      </c>
      <c r="B14" s="200" t="s">
        <v>180</v>
      </c>
      <c r="C14" s="200" t="s">
        <v>161</v>
      </c>
    </row>
    <row r="15" spans="1:3" x14ac:dyDescent="0.2">
      <c r="A15" s="200" t="s">
        <v>181</v>
      </c>
      <c r="B15" s="200" t="s">
        <v>182</v>
      </c>
      <c r="C15" s="200" t="s">
        <v>161</v>
      </c>
    </row>
    <row r="16" spans="1:3" x14ac:dyDescent="0.2">
      <c r="A16" s="200" t="s">
        <v>183</v>
      </c>
      <c r="B16" s="200" t="s">
        <v>184</v>
      </c>
      <c r="C16" s="200" t="s">
        <v>167</v>
      </c>
    </row>
    <row r="17" spans="1:3" x14ac:dyDescent="0.2">
      <c r="A17" s="200" t="s">
        <v>185</v>
      </c>
      <c r="B17" s="200" t="s">
        <v>186</v>
      </c>
      <c r="C17" s="200" t="s">
        <v>161</v>
      </c>
    </row>
    <row r="18" spans="1:3" x14ac:dyDescent="0.2">
      <c r="A18" s="200" t="s">
        <v>187</v>
      </c>
      <c r="B18" s="200" t="s">
        <v>188</v>
      </c>
      <c r="C18" s="200" t="s">
        <v>189</v>
      </c>
    </row>
    <row r="19" spans="1:3" x14ac:dyDescent="0.2">
      <c r="A19" s="200" t="s">
        <v>190</v>
      </c>
      <c r="B19" s="200" t="s">
        <v>191</v>
      </c>
      <c r="C19" s="200" t="s">
        <v>161</v>
      </c>
    </row>
    <row r="20" spans="1:3" x14ac:dyDescent="0.2">
      <c r="A20" s="200" t="s">
        <v>192</v>
      </c>
      <c r="B20" s="200" t="s">
        <v>193</v>
      </c>
      <c r="C20" s="200" t="s">
        <v>194</v>
      </c>
    </row>
    <row r="21" spans="1:3" x14ac:dyDescent="0.2">
      <c r="A21" s="200" t="s">
        <v>195</v>
      </c>
      <c r="B21" s="200" t="s">
        <v>196</v>
      </c>
      <c r="C21" s="200" t="s">
        <v>197</v>
      </c>
    </row>
    <row r="22" spans="1:3" x14ac:dyDescent="0.2">
      <c r="A22" s="200" t="s">
        <v>198</v>
      </c>
      <c r="B22" s="200" t="s">
        <v>199</v>
      </c>
      <c r="C22" s="200" t="s">
        <v>200</v>
      </c>
    </row>
    <row r="23" spans="1:3" x14ac:dyDescent="0.2">
      <c r="A23" s="200" t="s">
        <v>201</v>
      </c>
      <c r="B23" s="200" t="s">
        <v>202</v>
      </c>
      <c r="C23" s="200" t="s">
        <v>161</v>
      </c>
    </row>
    <row r="24" spans="1:3" x14ac:dyDescent="0.2">
      <c r="A24" s="200" t="s">
        <v>203</v>
      </c>
      <c r="B24" s="200" t="s">
        <v>204</v>
      </c>
      <c r="C24" s="200" t="s">
        <v>205</v>
      </c>
    </row>
    <row r="25" spans="1:3" x14ac:dyDescent="0.2">
      <c r="A25" s="200" t="s">
        <v>206</v>
      </c>
      <c r="B25" s="200" t="s">
        <v>207</v>
      </c>
      <c r="C25" s="200" t="s">
        <v>208</v>
      </c>
    </row>
    <row r="26" spans="1:3" x14ac:dyDescent="0.2">
      <c r="A26" s="200" t="s">
        <v>209</v>
      </c>
      <c r="B26" s="200" t="s">
        <v>210</v>
      </c>
      <c r="C26" s="200" t="s">
        <v>211</v>
      </c>
    </row>
    <row r="27" spans="1:3" x14ac:dyDescent="0.2">
      <c r="A27" s="200" t="s">
        <v>212</v>
      </c>
      <c r="B27" s="200" t="s">
        <v>213</v>
      </c>
      <c r="C27" s="200" t="s">
        <v>200</v>
      </c>
    </row>
    <row r="28" spans="1:3" x14ac:dyDescent="0.2">
      <c r="A28" s="200" t="s">
        <v>214</v>
      </c>
      <c r="B28" s="200" t="s">
        <v>215</v>
      </c>
      <c r="C28" s="200" t="s">
        <v>211</v>
      </c>
    </row>
    <row r="29" spans="1:3" x14ac:dyDescent="0.2">
      <c r="A29" s="200" t="s">
        <v>216</v>
      </c>
      <c r="B29" s="200" t="s">
        <v>217</v>
      </c>
      <c r="C29" s="200" t="s">
        <v>218</v>
      </c>
    </row>
    <row r="30" spans="1:3" x14ac:dyDescent="0.2">
      <c r="A30" s="200" t="s">
        <v>219</v>
      </c>
      <c r="B30" s="200" t="s">
        <v>220</v>
      </c>
      <c r="C30" s="200" t="s">
        <v>221</v>
      </c>
    </row>
    <row r="31" spans="1:3" x14ac:dyDescent="0.2">
      <c r="A31" s="200" t="s">
        <v>222</v>
      </c>
      <c r="B31" s="200" t="s">
        <v>223</v>
      </c>
      <c r="C31" s="200" t="s">
        <v>224</v>
      </c>
    </row>
    <row r="32" spans="1:3" x14ac:dyDescent="0.2">
      <c r="A32" s="200" t="s">
        <v>225</v>
      </c>
      <c r="B32" s="200" t="s">
        <v>226</v>
      </c>
      <c r="C32" s="200" t="s">
        <v>194</v>
      </c>
    </row>
    <row r="33" spans="1:3" x14ac:dyDescent="0.2">
      <c r="A33" s="200" t="s">
        <v>227</v>
      </c>
      <c r="B33" s="200" t="s">
        <v>228</v>
      </c>
      <c r="C33" s="200" t="s">
        <v>200</v>
      </c>
    </row>
    <row r="34" spans="1:3" x14ac:dyDescent="0.2">
      <c r="A34" s="200" t="s">
        <v>229</v>
      </c>
      <c r="B34" s="200" t="s">
        <v>230</v>
      </c>
      <c r="C34" s="200" t="s">
        <v>200</v>
      </c>
    </row>
    <row r="35" spans="1:3" x14ac:dyDescent="0.2">
      <c r="A35" s="200" t="s">
        <v>231</v>
      </c>
      <c r="B35" s="200" t="s">
        <v>232</v>
      </c>
      <c r="C35" s="200" t="s">
        <v>200</v>
      </c>
    </row>
    <row r="36" spans="1:3" x14ac:dyDescent="0.2">
      <c r="A36" s="200" t="s">
        <v>233</v>
      </c>
      <c r="B36" s="200" t="s">
        <v>234</v>
      </c>
      <c r="C36" s="200" t="s">
        <v>218</v>
      </c>
    </row>
    <row r="37" spans="1:3" x14ac:dyDescent="0.2">
      <c r="A37" s="200" t="s">
        <v>235</v>
      </c>
      <c r="B37" s="200" t="s">
        <v>236</v>
      </c>
      <c r="C37" s="200" t="s">
        <v>205</v>
      </c>
    </row>
    <row r="38" spans="1:3" x14ac:dyDescent="0.2">
      <c r="A38" s="200" t="s">
        <v>237</v>
      </c>
      <c r="B38" s="200" t="s">
        <v>238</v>
      </c>
      <c r="C38" s="200" t="s">
        <v>205</v>
      </c>
    </row>
    <row r="39" spans="1:3" x14ac:dyDescent="0.2">
      <c r="A39" s="200" t="s">
        <v>239</v>
      </c>
      <c r="B39" s="200" t="s">
        <v>240</v>
      </c>
      <c r="C39" s="200" t="s">
        <v>200</v>
      </c>
    </row>
    <row r="40" spans="1:3" x14ac:dyDescent="0.2">
      <c r="A40" s="200" t="s">
        <v>241</v>
      </c>
      <c r="B40" s="200" t="s">
        <v>242</v>
      </c>
      <c r="C40" s="200" t="s">
        <v>200</v>
      </c>
    </row>
    <row r="41" spans="1:3" x14ac:dyDescent="0.2">
      <c r="A41" s="200" t="s">
        <v>243</v>
      </c>
      <c r="B41" s="200" t="s">
        <v>244</v>
      </c>
      <c r="C41" s="200" t="s">
        <v>208</v>
      </c>
    </row>
    <row r="42" spans="1:3" x14ac:dyDescent="0.2">
      <c r="A42" s="200" t="s">
        <v>245</v>
      </c>
      <c r="B42" s="200" t="s">
        <v>246</v>
      </c>
      <c r="C42" s="200" t="s">
        <v>218</v>
      </c>
    </row>
    <row r="43" spans="1:3" x14ac:dyDescent="0.2">
      <c r="A43" s="200" t="s">
        <v>247</v>
      </c>
      <c r="B43" s="200" t="s">
        <v>248</v>
      </c>
      <c r="C43" s="200" t="s">
        <v>249</v>
      </c>
    </row>
    <row r="44" spans="1:3" x14ac:dyDescent="0.2">
      <c r="A44" s="200" t="s">
        <v>250</v>
      </c>
      <c r="B44" s="200" t="s">
        <v>251</v>
      </c>
      <c r="C44" s="200" t="s">
        <v>151</v>
      </c>
    </row>
    <row r="45" spans="1:3" x14ac:dyDescent="0.2">
      <c r="A45" s="200" t="s">
        <v>252</v>
      </c>
      <c r="B45" s="200" t="s">
        <v>253</v>
      </c>
      <c r="C45" s="200" t="s">
        <v>151</v>
      </c>
    </row>
    <row r="46" spans="1:3" x14ac:dyDescent="0.2">
      <c r="A46" s="200" t="s">
        <v>254</v>
      </c>
      <c r="B46" s="200" t="s">
        <v>255</v>
      </c>
      <c r="C46" s="200" t="s">
        <v>211</v>
      </c>
    </row>
    <row r="47" spans="1:3" x14ac:dyDescent="0.2">
      <c r="A47" s="200" t="s">
        <v>256</v>
      </c>
      <c r="B47" s="200" t="s">
        <v>257</v>
      </c>
      <c r="C47" s="200" t="s">
        <v>211</v>
      </c>
    </row>
    <row r="48" spans="1:3" x14ac:dyDescent="0.2">
      <c r="A48" s="200" t="s">
        <v>258</v>
      </c>
      <c r="B48" s="200" t="s">
        <v>259</v>
      </c>
      <c r="C48" s="200" t="s">
        <v>211</v>
      </c>
    </row>
    <row r="49" spans="1:3" x14ac:dyDescent="0.2">
      <c r="A49" s="200" t="s">
        <v>260</v>
      </c>
      <c r="B49" s="200" t="s">
        <v>261</v>
      </c>
      <c r="C49" s="200" t="s">
        <v>211</v>
      </c>
    </row>
    <row r="50" spans="1:3" x14ac:dyDescent="0.2">
      <c r="A50" s="200" t="s">
        <v>262</v>
      </c>
      <c r="B50" s="200" t="s">
        <v>263</v>
      </c>
      <c r="C50" s="200" t="s">
        <v>264</v>
      </c>
    </row>
    <row r="51" spans="1:3" x14ac:dyDescent="0.2">
      <c r="A51" s="200" t="s">
        <v>265</v>
      </c>
      <c r="B51" s="200" t="s">
        <v>266</v>
      </c>
      <c r="C51" s="200" t="s">
        <v>267</v>
      </c>
    </row>
    <row r="52" spans="1:3" x14ac:dyDescent="0.2">
      <c r="A52" s="200" t="s">
        <v>268</v>
      </c>
      <c r="B52" s="200" t="s">
        <v>269</v>
      </c>
      <c r="C52" s="200" t="s">
        <v>270</v>
      </c>
    </row>
    <row r="53" spans="1:3" x14ac:dyDescent="0.2">
      <c r="A53" s="200" t="s">
        <v>271</v>
      </c>
      <c r="B53" s="200" t="s">
        <v>272</v>
      </c>
      <c r="C53" s="200" t="s">
        <v>270</v>
      </c>
    </row>
    <row r="54" spans="1:3" x14ac:dyDescent="0.2">
      <c r="A54" s="200" t="s">
        <v>273</v>
      </c>
      <c r="B54" s="200" t="s">
        <v>274</v>
      </c>
      <c r="C54" s="200" t="s">
        <v>270</v>
      </c>
    </row>
    <row r="55" spans="1:3" x14ac:dyDescent="0.2">
      <c r="A55" s="200" t="s">
        <v>275</v>
      </c>
      <c r="B55" s="200" t="s">
        <v>276</v>
      </c>
      <c r="C55" s="200" t="s">
        <v>270</v>
      </c>
    </row>
    <row r="56" spans="1:3" x14ac:dyDescent="0.2">
      <c r="A56" s="200" t="s">
        <v>277</v>
      </c>
      <c r="B56" s="200" t="s">
        <v>278</v>
      </c>
      <c r="C56" s="200" t="s">
        <v>279</v>
      </c>
    </row>
    <row r="57" spans="1:3" x14ac:dyDescent="0.2">
      <c r="A57" s="200" t="s">
        <v>280</v>
      </c>
      <c r="B57" s="200" t="s">
        <v>281</v>
      </c>
      <c r="C57" s="200" t="s">
        <v>218</v>
      </c>
    </row>
    <row r="58" spans="1:3" x14ac:dyDescent="0.2">
      <c r="A58" s="200" t="s">
        <v>282</v>
      </c>
      <c r="B58" s="200" t="s">
        <v>283</v>
      </c>
      <c r="C58" s="200" t="s">
        <v>200</v>
      </c>
    </row>
    <row r="59" spans="1:3" x14ac:dyDescent="0.2">
      <c r="A59" s="200" t="s">
        <v>284</v>
      </c>
      <c r="B59" s="200" t="s">
        <v>285</v>
      </c>
      <c r="C59" s="200" t="s">
        <v>270</v>
      </c>
    </row>
    <row r="60" spans="1:3" x14ac:dyDescent="0.2">
      <c r="A60" s="200" t="s">
        <v>286</v>
      </c>
      <c r="B60" s="200" t="s">
        <v>287</v>
      </c>
      <c r="C60" s="200" t="s">
        <v>218</v>
      </c>
    </row>
    <row r="61" spans="1:3" x14ac:dyDescent="0.2">
      <c r="A61" s="200" t="s">
        <v>288</v>
      </c>
      <c r="B61" s="200" t="s">
        <v>289</v>
      </c>
      <c r="C61" s="200" t="s">
        <v>208</v>
      </c>
    </row>
    <row r="62" spans="1:3" x14ac:dyDescent="0.2">
      <c r="A62" s="200" t="s">
        <v>290</v>
      </c>
      <c r="B62" s="200" t="s">
        <v>291</v>
      </c>
      <c r="C62" s="200" t="s">
        <v>211</v>
      </c>
    </row>
    <row r="63" spans="1:3" x14ac:dyDescent="0.2">
      <c r="A63" s="200" t="s">
        <v>292</v>
      </c>
      <c r="B63" s="200" t="s">
        <v>293</v>
      </c>
      <c r="C63" s="200" t="s">
        <v>208</v>
      </c>
    </row>
    <row r="64" spans="1:3" x14ac:dyDescent="0.2">
      <c r="A64" s="200" t="s">
        <v>294</v>
      </c>
      <c r="B64" s="200" t="s">
        <v>295</v>
      </c>
      <c r="C64" s="200" t="s">
        <v>205</v>
      </c>
    </row>
    <row r="65" spans="1:3" x14ac:dyDescent="0.2">
      <c r="A65" s="200" t="s">
        <v>296</v>
      </c>
      <c r="B65" s="200" t="s">
        <v>297</v>
      </c>
      <c r="C65" s="200" t="s">
        <v>298</v>
      </c>
    </row>
    <row r="66" spans="1:3" x14ac:dyDescent="0.2">
      <c r="A66" s="200" t="s">
        <v>299</v>
      </c>
      <c r="B66" s="200" t="s">
        <v>300</v>
      </c>
      <c r="C66" s="200" t="s">
        <v>151</v>
      </c>
    </row>
    <row r="67" spans="1:3" x14ac:dyDescent="0.2">
      <c r="A67" s="200" t="s">
        <v>301</v>
      </c>
      <c r="B67" s="200" t="s">
        <v>302</v>
      </c>
      <c r="C67" s="200" t="s">
        <v>218</v>
      </c>
    </row>
    <row r="68" spans="1:3" x14ac:dyDescent="0.2">
      <c r="A68" s="200" t="s">
        <v>303</v>
      </c>
      <c r="B68" s="200" t="s">
        <v>304</v>
      </c>
      <c r="C68" s="200" t="s">
        <v>305</v>
      </c>
    </row>
    <row r="69" spans="1:3" x14ac:dyDescent="0.2">
      <c r="A69" s="200" t="s">
        <v>306</v>
      </c>
      <c r="B69" s="200" t="s">
        <v>307</v>
      </c>
      <c r="C69" s="200" t="s">
        <v>249</v>
      </c>
    </row>
    <row r="70" spans="1:3" x14ac:dyDescent="0.2">
      <c r="A70" s="200" t="s">
        <v>308</v>
      </c>
      <c r="B70" s="200" t="s">
        <v>309</v>
      </c>
      <c r="C70" s="200" t="s">
        <v>208</v>
      </c>
    </row>
    <row r="71" spans="1:3" x14ac:dyDescent="0.2">
      <c r="A71" s="200" t="s">
        <v>310</v>
      </c>
      <c r="B71" s="200" t="s">
        <v>311</v>
      </c>
      <c r="C71" s="200" t="s">
        <v>200</v>
      </c>
    </row>
    <row r="72" spans="1:3" x14ac:dyDescent="0.2">
      <c r="A72" s="200" t="s">
        <v>312</v>
      </c>
      <c r="B72" s="200" t="s">
        <v>313</v>
      </c>
      <c r="C72" s="200" t="s">
        <v>200</v>
      </c>
    </row>
    <row r="73" spans="1:3" x14ac:dyDescent="0.2">
      <c r="A73" s="200" t="s">
        <v>314</v>
      </c>
      <c r="B73" s="200" t="s">
        <v>315</v>
      </c>
      <c r="C73" s="200" t="s">
        <v>211</v>
      </c>
    </row>
    <row r="74" spans="1:3" x14ac:dyDescent="0.2">
      <c r="A74" s="200" t="s">
        <v>316</v>
      </c>
      <c r="B74" s="200" t="s">
        <v>317</v>
      </c>
      <c r="C74" s="200" t="s">
        <v>249</v>
      </c>
    </row>
    <row r="75" spans="1:3" x14ac:dyDescent="0.2">
      <c r="A75" s="200" t="s">
        <v>318</v>
      </c>
      <c r="B75" s="200" t="s">
        <v>319</v>
      </c>
      <c r="C75" s="200" t="s">
        <v>208</v>
      </c>
    </row>
    <row r="76" spans="1:3" x14ac:dyDescent="0.2">
      <c r="A76" s="200" t="s">
        <v>320</v>
      </c>
      <c r="B76" s="200" t="s">
        <v>321</v>
      </c>
      <c r="C76" s="200" t="s">
        <v>200</v>
      </c>
    </row>
    <row r="77" spans="1:3" x14ac:dyDescent="0.2">
      <c r="A77" s="200" t="s">
        <v>322</v>
      </c>
      <c r="B77" s="200" t="s">
        <v>323</v>
      </c>
      <c r="C77" s="200" t="s">
        <v>324</v>
      </c>
    </row>
    <row r="78" spans="1:3" x14ac:dyDescent="0.2">
      <c r="A78" s="200" t="s">
        <v>325</v>
      </c>
      <c r="B78" s="200" t="s">
        <v>326</v>
      </c>
      <c r="C78" s="200" t="s">
        <v>279</v>
      </c>
    </row>
    <row r="79" spans="1:3" x14ac:dyDescent="0.2">
      <c r="A79" s="200" t="s">
        <v>327</v>
      </c>
      <c r="B79" s="200" t="s">
        <v>328</v>
      </c>
      <c r="C79" s="200" t="s">
        <v>267</v>
      </c>
    </row>
    <row r="80" spans="1:3" x14ac:dyDescent="0.2">
      <c r="A80" s="200" t="s">
        <v>329</v>
      </c>
      <c r="B80" s="200" t="s">
        <v>330</v>
      </c>
      <c r="C80" s="200" t="s">
        <v>194</v>
      </c>
    </row>
    <row r="81" spans="1:3" x14ac:dyDescent="0.2">
      <c r="A81" s="200" t="s">
        <v>331</v>
      </c>
      <c r="B81" s="200" t="s">
        <v>332</v>
      </c>
      <c r="C81" s="200" t="s">
        <v>194</v>
      </c>
    </row>
    <row r="82" spans="1:3" x14ac:dyDescent="0.2">
      <c r="A82" s="200" t="s">
        <v>333</v>
      </c>
      <c r="B82" s="200" t="s">
        <v>334</v>
      </c>
      <c r="C82" s="200" t="s">
        <v>335</v>
      </c>
    </row>
    <row r="83" spans="1:3" x14ac:dyDescent="0.2">
      <c r="A83" s="200" t="s">
        <v>336</v>
      </c>
      <c r="B83" s="200" t="s">
        <v>337</v>
      </c>
      <c r="C83" s="200" t="s">
        <v>335</v>
      </c>
    </row>
    <row r="84" spans="1:3" x14ac:dyDescent="0.2">
      <c r="A84" s="200" t="s">
        <v>338</v>
      </c>
      <c r="B84" s="200" t="s">
        <v>339</v>
      </c>
      <c r="C84" s="200" t="s">
        <v>335</v>
      </c>
    </row>
    <row r="85" spans="1:3" x14ac:dyDescent="0.2">
      <c r="A85" s="200" t="s">
        <v>340</v>
      </c>
      <c r="B85" s="200" t="s">
        <v>341</v>
      </c>
      <c r="C85" s="200" t="s">
        <v>211</v>
      </c>
    </row>
    <row r="86" spans="1:3" x14ac:dyDescent="0.2">
      <c r="A86" s="200" t="s">
        <v>342</v>
      </c>
      <c r="B86" s="200" t="s">
        <v>343</v>
      </c>
      <c r="C86" s="200" t="s">
        <v>344</v>
      </c>
    </row>
    <row r="87" spans="1:3" x14ac:dyDescent="0.2">
      <c r="A87" s="200" t="s">
        <v>345</v>
      </c>
      <c r="B87" s="200" t="s">
        <v>346</v>
      </c>
      <c r="C87" s="200" t="s">
        <v>224</v>
      </c>
    </row>
    <row r="88" spans="1:3" x14ac:dyDescent="0.2">
      <c r="A88" s="200" t="s">
        <v>347</v>
      </c>
      <c r="B88" s="200" t="s">
        <v>348</v>
      </c>
      <c r="C88" s="200" t="s">
        <v>344</v>
      </c>
    </row>
    <row r="89" spans="1:3" x14ac:dyDescent="0.2">
      <c r="A89" s="200" t="s">
        <v>349</v>
      </c>
      <c r="B89" s="200" t="s">
        <v>350</v>
      </c>
      <c r="C89" s="200" t="s">
        <v>351</v>
      </c>
    </row>
    <row r="90" spans="1:3" x14ac:dyDescent="0.2">
      <c r="A90" s="200" t="s">
        <v>352</v>
      </c>
      <c r="B90" s="200" t="s">
        <v>353</v>
      </c>
      <c r="C90" s="200" t="s">
        <v>351</v>
      </c>
    </row>
    <row r="91" spans="1:3" x14ac:dyDescent="0.2">
      <c r="A91" s="200" t="s">
        <v>354</v>
      </c>
      <c r="B91" s="200" t="s">
        <v>355</v>
      </c>
      <c r="C91" s="200" t="s">
        <v>351</v>
      </c>
    </row>
    <row r="92" spans="1:3" x14ac:dyDescent="0.2">
      <c r="A92" s="200" t="s">
        <v>356</v>
      </c>
      <c r="B92" s="200" t="s">
        <v>357</v>
      </c>
      <c r="C92" s="200" t="s">
        <v>249</v>
      </c>
    </row>
    <row r="93" spans="1:3" x14ac:dyDescent="0.2">
      <c r="A93" s="200" t="s">
        <v>358</v>
      </c>
      <c r="B93" s="200" t="s">
        <v>359</v>
      </c>
      <c r="C93" s="200" t="s">
        <v>249</v>
      </c>
    </row>
    <row r="94" spans="1:3" x14ac:dyDescent="0.2">
      <c r="A94" s="200" t="s">
        <v>360</v>
      </c>
      <c r="B94" s="200" t="s">
        <v>361</v>
      </c>
      <c r="C94" s="200" t="s">
        <v>362</v>
      </c>
    </row>
    <row r="95" spans="1:3" x14ac:dyDescent="0.2">
      <c r="A95" s="200" t="s">
        <v>363</v>
      </c>
      <c r="B95" s="200" t="s">
        <v>364</v>
      </c>
      <c r="C95" s="200" t="s">
        <v>267</v>
      </c>
    </row>
    <row r="96" spans="1:3" x14ac:dyDescent="0.2">
      <c r="A96" s="200" t="s">
        <v>365</v>
      </c>
      <c r="B96" s="200" t="s">
        <v>366</v>
      </c>
      <c r="C96" s="200" t="s">
        <v>351</v>
      </c>
    </row>
    <row r="97" spans="1:3" x14ac:dyDescent="0.2">
      <c r="A97" s="200" t="s">
        <v>367</v>
      </c>
      <c r="B97" s="200" t="s">
        <v>368</v>
      </c>
      <c r="C97" s="200" t="s">
        <v>351</v>
      </c>
    </row>
    <row r="98" spans="1:3" x14ac:dyDescent="0.2">
      <c r="A98" s="200" t="s">
        <v>369</v>
      </c>
      <c r="B98" s="200" t="s">
        <v>370</v>
      </c>
      <c r="C98" s="200" t="s">
        <v>371</v>
      </c>
    </row>
    <row r="99" spans="1:3" x14ac:dyDescent="0.2">
      <c r="A99" s="200" t="s">
        <v>372</v>
      </c>
      <c r="B99" s="200" t="s">
        <v>373</v>
      </c>
      <c r="C99" s="200" t="s">
        <v>221</v>
      </c>
    </row>
    <row r="100" spans="1:3" x14ac:dyDescent="0.2">
      <c r="A100" s="200" t="s">
        <v>374</v>
      </c>
      <c r="B100" s="200" t="s">
        <v>375</v>
      </c>
      <c r="C100" s="200" t="s">
        <v>221</v>
      </c>
    </row>
    <row r="101" spans="1:3" x14ac:dyDescent="0.2">
      <c r="A101" s="200" t="s">
        <v>376</v>
      </c>
      <c r="B101" s="200" t="s">
        <v>377</v>
      </c>
      <c r="C101" s="200" t="s">
        <v>224</v>
      </c>
    </row>
    <row r="102" spans="1:3" x14ac:dyDescent="0.2">
      <c r="A102" s="200" t="s">
        <v>378</v>
      </c>
      <c r="B102" s="200" t="s">
        <v>379</v>
      </c>
      <c r="C102" s="200" t="s">
        <v>351</v>
      </c>
    </row>
    <row r="103" spans="1:3" x14ac:dyDescent="0.2">
      <c r="A103" s="200" t="s">
        <v>380</v>
      </c>
      <c r="B103" s="200" t="s">
        <v>381</v>
      </c>
      <c r="C103" s="200" t="s">
        <v>382</v>
      </c>
    </row>
    <row r="104" spans="1:3" x14ac:dyDescent="0.2">
      <c r="A104" s="200" t="s">
        <v>383</v>
      </c>
      <c r="B104" s="200" t="s">
        <v>384</v>
      </c>
      <c r="C104" s="200" t="s">
        <v>362</v>
      </c>
    </row>
    <row r="105" spans="1:3" x14ac:dyDescent="0.2">
      <c r="A105" s="200" t="s">
        <v>385</v>
      </c>
      <c r="B105" s="200" t="s">
        <v>386</v>
      </c>
      <c r="C105" s="200" t="s">
        <v>298</v>
      </c>
    </row>
    <row r="106" spans="1:3" x14ac:dyDescent="0.2">
      <c r="A106" s="200" t="s">
        <v>387</v>
      </c>
      <c r="B106" s="200" t="s">
        <v>388</v>
      </c>
      <c r="C106" s="200" t="s">
        <v>205</v>
      </c>
    </row>
    <row r="107" spans="1:3" x14ac:dyDescent="0.2">
      <c r="A107" s="200" t="s">
        <v>389</v>
      </c>
      <c r="B107" s="200" t="s">
        <v>390</v>
      </c>
      <c r="C107" s="200" t="s">
        <v>221</v>
      </c>
    </row>
    <row r="108" spans="1:3" x14ac:dyDescent="0.2">
      <c r="A108" s="200" t="s">
        <v>391</v>
      </c>
      <c r="B108" s="200" t="s">
        <v>392</v>
      </c>
      <c r="C108" s="200" t="s">
        <v>393</v>
      </c>
    </row>
    <row r="109" spans="1:3" x14ac:dyDescent="0.2">
      <c r="A109" s="200" t="s">
        <v>394</v>
      </c>
      <c r="B109" s="200" t="s">
        <v>395</v>
      </c>
      <c r="C109" s="200" t="s">
        <v>393</v>
      </c>
    </row>
    <row r="110" spans="1:3" x14ac:dyDescent="0.2">
      <c r="A110" s="200" t="s">
        <v>396</v>
      </c>
      <c r="B110" s="200" t="s">
        <v>397</v>
      </c>
      <c r="C110" s="200" t="s">
        <v>393</v>
      </c>
    </row>
    <row r="111" spans="1:3" x14ac:dyDescent="0.2">
      <c r="A111" s="200" t="s">
        <v>398</v>
      </c>
      <c r="B111" s="200" t="s">
        <v>399</v>
      </c>
      <c r="C111" s="200" t="s">
        <v>224</v>
      </c>
    </row>
    <row r="112" spans="1:3" x14ac:dyDescent="0.2">
      <c r="A112" s="200" t="s">
        <v>400</v>
      </c>
      <c r="B112" s="200" t="s">
        <v>401</v>
      </c>
      <c r="C112" s="200" t="s">
        <v>200</v>
      </c>
    </row>
    <row r="113" spans="1:3" x14ac:dyDescent="0.2">
      <c r="A113" s="200" t="s">
        <v>402</v>
      </c>
      <c r="B113" s="200" t="s">
        <v>403</v>
      </c>
      <c r="C113" s="200" t="s">
        <v>200</v>
      </c>
    </row>
    <row r="114" spans="1:3" x14ac:dyDescent="0.2">
      <c r="A114" s="200" t="s">
        <v>404</v>
      </c>
      <c r="B114" s="200" t="s">
        <v>405</v>
      </c>
      <c r="C114" s="200" t="s">
        <v>224</v>
      </c>
    </row>
    <row r="115" spans="1:3" x14ac:dyDescent="0.2">
      <c r="A115" s="200" t="s">
        <v>406</v>
      </c>
      <c r="B115" s="200" t="s">
        <v>407</v>
      </c>
      <c r="C115" s="200" t="s">
        <v>224</v>
      </c>
    </row>
    <row r="116" spans="1:3" x14ac:dyDescent="0.2">
      <c r="A116" s="200" t="s">
        <v>408</v>
      </c>
      <c r="B116" s="200" t="s">
        <v>409</v>
      </c>
      <c r="C116" s="200" t="s">
        <v>279</v>
      </c>
    </row>
    <row r="117" spans="1:3" x14ac:dyDescent="0.2">
      <c r="A117" s="200" t="s">
        <v>410</v>
      </c>
      <c r="B117" s="200" t="s">
        <v>411</v>
      </c>
      <c r="C117" s="200" t="s">
        <v>205</v>
      </c>
    </row>
    <row r="118" spans="1:3" x14ac:dyDescent="0.2">
      <c r="A118" s="200" t="s">
        <v>412</v>
      </c>
      <c r="B118" s="200" t="s">
        <v>413</v>
      </c>
      <c r="C118" s="200" t="s">
        <v>218</v>
      </c>
    </row>
    <row r="119" spans="1:3" x14ac:dyDescent="0.2">
      <c r="A119" s="200" t="s">
        <v>414</v>
      </c>
      <c r="B119" s="200" t="s">
        <v>415</v>
      </c>
      <c r="C119" s="200" t="s">
        <v>371</v>
      </c>
    </row>
    <row r="120" spans="1:3" x14ac:dyDescent="0.2">
      <c r="A120" s="200" t="s">
        <v>416</v>
      </c>
      <c r="B120" s="200" t="s">
        <v>417</v>
      </c>
      <c r="C120" s="200" t="s">
        <v>418</v>
      </c>
    </row>
    <row r="121" spans="1:3" x14ac:dyDescent="0.2">
      <c r="A121" s="200" t="s">
        <v>419</v>
      </c>
      <c r="B121" s="200" t="s">
        <v>420</v>
      </c>
      <c r="C121" s="200" t="s">
        <v>421</v>
      </c>
    </row>
    <row r="122" spans="1:3" x14ac:dyDescent="0.2">
      <c r="A122" s="200" t="s">
        <v>422</v>
      </c>
      <c r="B122" s="200" t="s">
        <v>423</v>
      </c>
      <c r="C122" s="200" t="s">
        <v>224</v>
      </c>
    </row>
    <row r="123" spans="1:3" x14ac:dyDescent="0.2">
      <c r="A123" s="200" t="s">
        <v>424</v>
      </c>
      <c r="B123" s="200" t="s">
        <v>425</v>
      </c>
      <c r="C123" s="200" t="s">
        <v>200</v>
      </c>
    </row>
    <row r="124" spans="1:3" x14ac:dyDescent="0.2">
      <c r="A124" s="200" t="s">
        <v>426</v>
      </c>
      <c r="B124" s="200" t="s">
        <v>427</v>
      </c>
      <c r="C124" s="200" t="s">
        <v>200</v>
      </c>
    </row>
    <row r="125" spans="1:3" x14ac:dyDescent="0.2">
      <c r="A125" s="200" t="s">
        <v>428</v>
      </c>
      <c r="B125" s="200" t="s">
        <v>429</v>
      </c>
      <c r="C125" s="200" t="s">
        <v>200</v>
      </c>
    </row>
    <row r="126" spans="1:3" x14ac:dyDescent="0.2">
      <c r="A126" s="200" t="s">
        <v>430</v>
      </c>
      <c r="B126" s="200" t="s">
        <v>431</v>
      </c>
      <c r="C126" s="200" t="s">
        <v>200</v>
      </c>
    </row>
    <row r="127" spans="1:3" x14ac:dyDescent="0.2">
      <c r="A127" s="200" t="s">
        <v>432</v>
      </c>
      <c r="B127" s="200" t="s">
        <v>433</v>
      </c>
      <c r="C127" s="200" t="s">
        <v>200</v>
      </c>
    </row>
    <row r="128" spans="1:3" x14ac:dyDescent="0.2">
      <c r="A128" s="200" t="s">
        <v>434</v>
      </c>
      <c r="B128" s="200" t="s">
        <v>435</v>
      </c>
      <c r="C128" s="200" t="s">
        <v>436</v>
      </c>
    </row>
    <row r="129" spans="1:3" x14ac:dyDescent="0.2">
      <c r="A129" s="200" t="s">
        <v>437</v>
      </c>
      <c r="B129" s="200" t="s">
        <v>438</v>
      </c>
      <c r="C129" s="200" t="s">
        <v>205</v>
      </c>
    </row>
    <row r="130" spans="1:3" x14ac:dyDescent="0.2">
      <c r="A130" s="200" t="s">
        <v>439</v>
      </c>
      <c r="B130" s="200" t="s">
        <v>440</v>
      </c>
      <c r="C130" s="200" t="s">
        <v>200</v>
      </c>
    </row>
    <row r="131" spans="1:3" x14ac:dyDescent="0.2">
      <c r="A131" s="200" t="s">
        <v>441</v>
      </c>
      <c r="B131" s="200" t="s">
        <v>442</v>
      </c>
      <c r="C131" s="200" t="s">
        <v>264</v>
      </c>
    </row>
    <row r="132" spans="1:3" x14ac:dyDescent="0.2">
      <c r="A132" s="200" t="s">
        <v>443</v>
      </c>
      <c r="B132" s="200" t="s">
        <v>444</v>
      </c>
      <c r="C132" s="200" t="s">
        <v>382</v>
      </c>
    </row>
    <row r="133" spans="1:3" x14ac:dyDescent="0.2">
      <c r="A133" s="200" t="s">
        <v>445</v>
      </c>
      <c r="B133" s="200" t="s">
        <v>446</v>
      </c>
      <c r="C133" s="200" t="s">
        <v>200</v>
      </c>
    </row>
    <row r="134" spans="1:3" x14ac:dyDescent="0.2">
      <c r="A134" s="200" t="s">
        <v>447</v>
      </c>
      <c r="B134" s="200" t="s">
        <v>448</v>
      </c>
      <c r="C134" s="200" t="s">
        <v>362</v>
      </c>
    </row>
    <row r="135" spans="1:3" x14ac:dyDescent="0.2">
      <c r="A135" s="200" t="s">
        <v>449</v>
      </c>
      <c r="B135" s="200" t="s">
        <v>450</v>
      </c>
      <c r="C135" s="200" t="s">
        <v>393</v>
      </c>
    </row>
    <row r="136" spans="1:3" x14ac:dyDescent="0.2">
      <c r="A136" s="200" t="s">
        <v>451</v>
      </c>
      <c r="B136" s="200" t="s">
        <v>452</v>
      </c>
      <c r="C136" s="200" t="s">
        <v>421</v>
      </c>
    </row>
    <row r="137" spans="1:3" x14ac:dyDescent="0.2">
      <c r="A137" s="200" t="s">
        <v>453</v>
      </c>
      <c r="B137" s="200" t="s">
        <v>454</v>
      </c>
      <c r="C137" s="200" t="s">
        <v>436</v>
      </c>
    </row>
    <row r="138" spans="1:3" x14ac:dyDescent="0.2">
      <c r="A138" s="200" t="s">
        <v>455</v>
      </c>
      <c r="B138" s="200" t="s">
        <v>456</v>
      </c>
      <c r="C138" s="200" t="s">
        <v>270</v>
      </c>
    </row>
    <row r="139" spans="1:3" x14ac:dyDescent="0.2">
      <c r="A139" s="200" t="s">
        <v>457</v>
      </c>
      <c r="B139" s="200" t="s">
        <v>458</v>
      </c>
      <c r="C139" s="200" t="s">
        <v>335</v>
      </c>
    </row>
    <row r="140" spans="1:3" x14ac:dyDescent="0.2">
      <c r="A140" s="200" t="s">
        <v>459</v>
      </c>
      <c r="B140" s="200" t="s">
        <v>460</v>
      </c>
      <c r="C140" s="200" t="s">
        <v>324</v>
      </c>
    </row>
    <row r="141" spans="1:3" x14ac:dyDescent="0.2">
      <c r="A141" s="200" t="s">
        <v>461</v>
      </c>
      <c r="B141" s="200" t="s">
        <v>462</v>
      </c>
      <c r="C141" s="200" t="s">
        <v>351</v>
      </c>
    </row>
    <row r="142" spans="1:3" x14ac:dyDescent="0.2">
      <c r="A142" s="200" t="s">
        <v>463</v>
      </c>
      <c r="B142" s="200" t="s">
        <v>464</v>
      </c>
      <c r="C142" s="200" t="s">
        <v>218</v>
      </c>
    </row>
    <row r="143" spans="1:3" x14ac:dyDescent="0.2">
      <c r="A143" s="200" t="s">
        <v>465</v>
      </c>
      <c r="B143" s="200" t="s">
        <v>466</v>
      </c>
      <c r="C143" s="200" t="s">
        <v>200</v>
      </c>
    </row>
    <row r="144" spans="1:3" x14ac:dyDescent="0.2">
      <c r="A144" s="200" t="s">
        <v>467</v>
      </c>
      <c r="B144" s="200" t="s">
        <v>468</v>
      </c>
      <c r="C144" s="200" t="s">
        <v>469</v>
      </c>
    </row>
    <row r="145" spans="1:3" x14ac:dyDescent="0.2">
      <c r="A145" s="200" t="s">
        <v>470</v>
      </c>
      <c r="B145" s="200" t="s">
        <v>471</v>
      </c>
      <c r="C145" s="200" t="s">
        <v>218</v>
      </c>
    </row>
    <row r="146" spans="1:3" x14ac:dyDescent="0.2">
      <c r="A146" s="200" t="s">
        <v>472</v>
      </c>
      <c r="B146" s="200" t="s">
        <v>473</v>
      </c>
      <c r="C146" s="200" t="s">
        <v>267</v>
      </c>
    </row>
    <row r="147" spans="1:3" x14ac:dyDescent="0.2">
      <c r="A147" s="200" t="s">
        <v>474</v>
      </c>
      <c r="B147" s="200" t="s">
        <v>475</v>
      </c>
      <c r="C147" s="200" t="s">
        <v>218</v>
      </c>
    </row>
    <row r="148" spans="1:3" x14ac:dyDescent="0.2">
      <c r="A148" s="200" t="s">
        <v>476</v>
      </c>
      <c r="B148" s="200" t="s">
        <v>477</v>
      </c>
      <c r="C148" s="200" t="s">
        <v>371</v>
      </c>
    </row>
    <row r="149" spans="1:3" x14ac:dyDescent="0.2">
      <c r="A149" s="200" t="s">
        <v>478</v>
      </c>
      <c r="B149" s="200" t="s">
        <v>479</v>
      </c>
      <c r="C149" s="200" t="s">
        <v>161</v>
      </c>
    </row>
    <row r="150" spans="1:3" x14ac:dyDescent="0.2">
      <c r="A150" s="200" t="s">
        <v>480</v>
      </c>
      <c r="B150" s="200" t="s">
        <v>481</v>
      </c>
      <c r="C150" s="200" t="s">
        <v>324</v>
      </c>
    </row>
    <row r="151" spans="1:3" x14ac:dyDescent="0.2">
      <c r="A151" s="200" t="s">
        <v>482</v>
      </c>
      <c r="B151" s="200" t="s">
        <v>483</v>
      </c>
      <c r="C151" s="200" t="s">
        <v>324</v>
      </c>
    </row>
    <row r="152" spans="1:3" x14ac:dyDescent="0.2">
      <c r="A152" s="200" t="s">
        <v>484</v>
      </c>
      <c r="B152" s="200" t="s">
        <v>485</v>
      </c>
      <c r="C152" s="200" t="s">
        <v>197</v>
      </c>
    </row>
    <row r="153" spans="1:3" x14ac:dyDescent="0.2">
      <c r="A153" s="200" t="s">
        <v>486</v>
      </c>
      <c r="B153" s="200" t="s">
        <v>487</v>
      </c>
      <c r="C153" s="200" t="s">
        <v>205</v>
      </c>
    </row>
    <row r="154" spans="1:3" x14ac:dyDescent="0.2">
      <c r="A154" s="200" t="s">
        <v>488</v>
      </c>
      <c r="B154" s="200" t="s">
        <v>489</v>
      </c>
      <c r="C154" s="200" t="s">
        <v>267</v>
      </c>
    </row>
    <row r="155" spans="1:3" x14ac:dyDescent="0.2">
      <c r="A155" s="200" t="s">
        <v>490</v>
      </c>
      <c r="B155" s="200" t="s">
        <v>491</v>
      </c>
      <c r="C155" s="200" t="s">
        <v>267</v>
      </c>
    </row>
    <row r="156" spans="1:3" x14ac:dyDescent="0.2">
      <c r="A156" s="200" t="s">
        <v>492</v>
      </c>
      <c r="B156" s="200" t="s">
        <v>493</v>
      </c>
      <c r="C156" s="200" t="s">
        <v>267</v>
      </c>
    </row>
    <row r="157" spans="1:3" x14ac:dyDescent="0.2">
      <c r="A157" s="200" t="s">
        <v>494</v>
      </c>
      <c r="B157" s="200" t="s">
        <v>495</v>
      </c>
      <c r="C157" s="200" t="s">
        <v>270</v>
      </c>
    </row>
    <row r="158" spans="1:3" x14ac:dyDescent="0.2">
      <c r="A158" s="200" t="s">
        <v>496</v>
      </c>
      <c r="B158" s="200" t="s">
        <v>497</v>
      </c>
      <c r="C158" s="200" t="s">
        <v>498</v>
      </c>
    </row>
    <row r="159" spans="1:3" x14ac:dyDescent="0.2">
      <c r="A159" s="200" t="s">
        <v>499</v>
      </c>
      <c r="B159" s="200" t="s">
        <v>500</v>
      </c>
      <c r="C159" s="200" t="s">
        <v>264</v>
      </c>
    </row>
    <row r="160" spans="1:3" x14ac:dyDescent="0.2">
      <c r="A160" s="200" t="s">
        <v>501</v>
      </c>
      <c r="B160" s="200" t="s">
        <v>502</v>
      </c>
      <c r="C160" s="200" t="s">
        <v>503</v>
      </c>
    </row>
    <row r="161" spans="1:3" x14ac:dyDescent="0.2">
      <c r="A161" s="200" t="s">
        <v>504</v>
      </c>
      <c r="B161" s="200" t="s">
        <v>505</v>
      </c>
      <c r="C161" s="200" t="s">
        <v>503</v>
      </c>
    </row>
    <row r="162" spans="1:3" x14ac:dyDescent="0.2">
      <c r="A162" s="200" t="s">
        <v>506</v>
      </c>
      <c r="B162" s="200" t="s">
        <v>507</v>
      </c>
      <c r="C162" s="200" t="s">
        <v>218</v>
      </c>
    </row>
    <row r="163" spans="1:3" x14ac:dyDescent="0.2">
      <c r="A163" s="200" t="s">
        <v>508</v>
      </c>
      <c r="B163" s="200" t="s">
        <v>509</v>
      </c>
      <c r="C163" s="200" t="s">
        <v>298</v>
      </c>
    </row>
    <row r="164" spans="1:3" x14ac:dyDescent="0.2">
      <c r="A164" s="200" t="s">
        <v>510</v>
      </c>
      <c r="B164" s="200" t="s">
        <v>511</v>
      </c>
      <c r="C164" s="200" t="s">
        <v>512</v>
      </c>
    </row>
    <row r="165" spans="1:3" x14ac:dyDescent="0.2">
      <c r="A165" s="200" t="s">
        <v>513</v>
      </c>
      <c r="B165" s="200" t="s">
        <v>514</v>
      </c>
      <c r="C165" s="200" t="s">
        <v>218</v>
      </c>
    </row>
    <row r="166" spans="1:3" x14ac:dyDescent="0.2">
      <c r="A166" s="200" t="s">
        <v>515</v>
      </c>
      <c r="B166" s="200" t="s">
        <v>516</v>
      </c>
      <c r="C166" s="200" t="s">
        <v>218</v>
      </c>
    </row>
    <row r="167" spans="1:3" x14ac:dyDescent="0.2">
      <c r="A167" s="200" t="s">
        <v>517</v>
      </c>
      <c r="B167" s="200" t="s">
        <v>518</v>
      </c>
      <c r="C167" s="200" t="s">
        <v>197</v>
      </c>
    </row>
    <row r="168" spans="1:3" x14ac:dyDescent="0.2">
      <c r="A168" s="200" t="s">
        <v>519</v>
      </c>
      <c r="B168" s="200" t="s">
        <v>520</v>
      </c>
      <c r="C168" s="200" t="s">
        <v>194</v>
      </c>
    </row>
    <row r="169" spans="1:3" x14ac:dyDescent="0.2">
      <c r="A169" s="200" t="s">
        <v>521</v>
      </c>
      <c r="B169" s="200" t="s">
        <v>522</v>
      </c>
      <c r="C169" s="200" t="s">
        <v>224</v>
      </c>
    </row>
    <row r="170" spans="1:3" x14ac:dyDescent="0.2">
      <c r="A170" s="200" t="s">
        <v>523</v>
      </c>
      <c r="B170" s="200" t="s">
        <v>524</v>
      </c>
      <c r="C170" s="200" t="s">
        <v>382</v>
      </c>
    </row>
    <row r="171" spans="1:3" x14ac:dyDescent="0.2">
      <c r="A171" s="200" t="s">
        <v>525</v>
      </c>
      <c r="B171" s="200" t="s">
        <v>526</v>
      </c>
      <c r="C171" s="200" t="s">
        <v>208</v>
      </c>
    </row>
    <row r="172" spans="1:3" x14ac:dyDescent="0.2">
      <c r="A172" s="200" t="s">
        <v>527</v>
      </c>
      <c r="B172" s="200" t="s">
        <v>528</v>
      </c>
      <c r="C172" s="200" t="s">
        <v>305</v>
      </c>
    </row>
    <row r="173" spans="1:3" x14ac:dyDescent="0.2">
      <c r="A173" s="200" t="s">
        <v>529</v>
      </c>
      <c r="B173" s="200" t="s">
        <v>530</v>
      </c>
      <c r="C173" s="200" t="s">
        <v>305</v>
      </c>
    </row>
    <row r="174" spans="1:3" x14ac:dyDescent="0.2">
      <c r="A174" s="200" t="s">
        <v>531</v>
      </c>
      <c r="B174" s="200" t="s">
        <v>532</v>
      </c>
      <c r="C174" s="200" t="s">
        <v>533</v>
      </c>
    </row>
    <row r="175" spans="1:3" x14ac:dyDescent="0.2">
      <c r="A175" s="200" t="s">
        <v>534</v>
      </c>
      <c r="B175" s="200" t="s">
        <v>535</v>
      </c>
      <c r="C175" s="200" t="s">
        <v>512</v>
      </c>
    </row>
    <row r="176" spans="1:3" x14ac:dyDescent="0.2">
      <c r="A176" s="200" t="s">
        <v>536</v>
      </c>
      <c r="B176" s="200" t="s">
        <v>537</v>
      </c>
      <c r="C176" s="200" t="s">
        <v>538</v>
      </c>
    </row>
    <row r="177" spans="1:3" x14ac:dyDescent="0.2">
      <c r="A177" s="200" t="s">
        <v>539</v>
      </c>
      <c r="B177" s="200" t="s">
        <v>540</v>
      </c>
      <c r="C177" s="200" t="s">
        <v>533</v>
      </c>
    </row>
    <row r="178" spans="1:3" x14ac:dyDescent="0.2">
      <c r="A178" s="200" t="s">
        <v>541</v>
      </c>
      <c r="B178" s="200" t="s">
        <v>542</v>
      </c>
      <c r="C178" s="200" t="s">
        <v>208</v>
      </c>
    </row>
    <row r="179" spans="1:3" x14ac:dyDescent="0.2">
      <c r="A179" s="200" t="s">
        <v>543</v>
      </c>
      <c r="B179" s="200" t="s">
        <v>544</v>
      </c>
      <c r="C179" s="200" t="s">
        <v>208</v>
      </c>
    </row>
    <row r="180" spans="1:3" x14ac:dyDescent="0.2">
      <c r="A180" s="200" t="s">
        <v>545</v>
      </c>
      <c r="B180" s="200" t="s">
        <v>546</v>
      </c>
      <c r="C180" s="200" t="s">
        <v>512</v>
      </c>
    </row>
    <row r="181" spans="1:3" x14ac:dyDescent="0.2">
      <c r="A181" s="200" t="s">
        <v>547</v>
      </c>
      <c r="B181" s="200" t="s">
        <v>548</v>
      </c>
      <c r="C181" s="200" t="s">
        <v>549</v>
      </c>
    </row>
    <row r="182" spans="1:3" x14ac:dyDescent="0.2">
      <c r="A182" s="200" t="s">
        <v>550</v>
      </c>
      <c r="B182" s="200" t="s">
        <v>551</v>
      </c>
      <c r="C182" s="200" t="s">
        <v>552</v>
      </c>
    </row>
    <row r="183" spans="1:3" x14ac:dyDescent="0.2">
      <c r="A183" s="200" t="s">
        <v>553</v>
      </c>
      <c r="B183" s="200" t="s">
        <v>554</v>
      </c>
      <c r="C183" s="200" t="s">
        <v>552</v>
      </c>
    </row>
    <row r="184" spans="1:3" x14ac:dyDescent="0.2">
      <c r="A184" s="200" t="s">
        <v>555</v>
      </c>
      <c r="B184" s="200" t="s">
        <v>556</v>
      </c>
      <c r="C184" s="200" t="s">
        <v>552</v>
      </c>
    </row>
    <row r="185" spans="1:3" x14ac:dyDescent="0.2">
      <c r="A185" s="200" t="s">
        <v>557</v>
      </c>
      <c r="B185" s="200" t="s">
        <v>558</v>
      </c>
      <c r="C185" s="200" t="s">
        <v>197</v>
      </c>
    </row>
    <row r="186" spans="1:3" x14ac:dyDescent="0.2">
      <c r="A186" s="200" t="s">
        <v>559</v>
      </c>
      <c r="B186" s="200" t="s">
        <v>560</v>
      </c>
      <c r="C186" s="200" t="s">
        <v>218</v>
      </c>
    </row>
    <row r="187" spans="1:3" x14ac:dyDescent="0.2">
      <c r="A187" s="200" t="s">
        <v>561</v>
      </c>
      <c r="B187" s="200" t="s">
        <v>562</v>
      </c>
      <c r="C187" s="200" t="s">
        <v>563</v>
      </c>
    </row>
    <row r="188" spans="1:3" x14ac:dyDescent="0.2">
      <c r="A188" s="200" t="s">
        <v>564</v>
      </c>
      <c r="B188" s="200" t="s">
        <v>565</v>
      </c>
      <c r="C188" s="200" t="s">
        <v>393</v>
      </c>
    </row>
    <row r="189" spans="1:3" x14ac:dyDescent="0.2">
      <c r="A189" s="200" t="s">
        <v>566</v>
      </c>
      <c r="B189" s="200" t="s">
        <v>567</v>
      </c>
      <c r="C189" s="200" t="s">
        <v>568</v>
      </c>
    </row>
    <row r="190" spans="1:3" x14ac:dyDescent="0.2">
      <c r="A190" s="200" t="s">
        <v>569</v>
      </c>
      <c r="B190" s="200" t="s">
        <v>570</v>
      </c>
      <c r="C190" s="200" t="s">
        <v>571</v>
      </c>
    </row>
    <row r="191" spans="1:3" x14ac:dyDescent="0.2">
      <c r="A191" s="200" t="s">
        <v>572</v>
      </c>
      <c r="B191" s="200" t="s">
        <v>573</v>
      </c>
      <c r="C191" s="200" t="s">
        <v>194</v>
      </c>
    </row>
    <row r="192" spans="1:3" x14ac:dyDescent="0.2">
      <c r="A192" s="200" t="s">
        <v>574</v>
      </c>
      <c r="B192" s="200" t="s">
        <v>575</v>
      </c>
      <c r="C192" s="200" t="s">
        <v>538</v>
      </c>
    </row>
    <row r="193" spans="1:3" x14ac:dyDescent="0.2">
      <c r="A193" s="200" t="s">
        <v>576</v>
      </c>
      <c r="B193" s="200" t="s">
        <v>577</v>
      </c>
      <c r="C193" s="200" t="s">
        <v>218</v>
      </c>
    </row>
    <row r="194" spans="1:3" x14ac:dyDescent="0.2">
      <c r="A194" s="200" t="s">
        <v>578</v>
      </c>
      <c r="B194" s="200" t="s">
        <v>579</v>
      </c>
      <c r="C194" s="200" t="s">
        <v>200</v>
      </c>
    </row>
    <row r="195" spans="1:3" x14ac:dyDescent="0.2">
      <c r="A195" s="200" t="s">
        <v>580</v>
      </c>
      <c r="B195" s="200" t="s">
        <v>581</v>
      </c>
      <c r="C195" s="200" t="s">
        <v>582</v>
      </c>
    </row>
    <row r="196" spans="1:3" x14ac:dyDescent="0.2">
      <c r="A196" s="200" t="s">
        <v>583</v>
      </c>
      <c r="B196" s="200" t="s">
        <v>584</v>
      </c>
      <c r="C196" s="200" t="s">
        <v>218</v>
      </c>
    </row>
    <row r="197" spans="1:3" x14ac:dyDescent="0.2">
      <c r="A197" s="200" t="s">
        <v>585</v>
      </c>
      <c r="B197" s="200" t="s">
        <v>586</v>
      </c>
      <c r="C197" s="200" t="s">
        <v>538</v>
      </c>
    </row>
    <row r="198" spans="1:3" x14ac:dyDescent="0.2">
      <c r="A198" s="200" t="s">
        <v>587</v>
      </c>
      <c r="B198" s="200" t="s">
        <v>588</v>
      </c>
      <c r="C198" s="200" t="s">
        <v>571</v>
      </c>
    </row>
    <row r="199" spans="1:3" x14ac:dyDescent="0.2">
      <c r="A199" s="200" t="s">
        <v>589</v>
      </c>
      <c r="B199" s="200" t="s">
        <v>590</v>
      </c>
      <c r="C199" s="200" t="s">
        <v>538</v>
      </c>
    </row>
    <row r="200" spans="1:3" x14ac:dyDescent="0.2">
      <c r="A200" s="200" t="s">
        <v>591</v>
      </c>
      <c r="B200" s="200" t="s">
        <v>592</v>
      </c>
      <c r="C200" s="200" t="s">
        <v>208</v>
      </c>
    </row>
    <row r="201" spans="1:3" x14ac:dyDescent="0.2">
      <c r="A201" s="200" t="s">
        <v>593</v>
      </c>
      <c r="B201" s="200" t="s">
        <v>594</v>
      </c>
      <c r="C201" s="200" t="s">
        <v>264</v>
      </c>
    </row>
    <row r="202" spans="1:3" x14ac:dyDescent="0.2">
      <c r="A202" s="200" t="s">
        <v>595</v>
      </c>
      <c r="B202" s="200" t="s">
        <v>596</v>
      </c>
      <c r="C202" s="200" t="s">
        <v>597</v>
      </c>
    </row>
    <row r="203" spans="1:3" x14ac:dyDescent="0.2">
      <c r="A203" s="200" t="s">
        <v>598</v>
      </c>
      <c r="B203" s="200" t="s">
        <v>599</v>
      </c>
      <c r="C203" s="200" t="s">
        <v>197</v>
      </c>
    </row>
    <row r="204" spans="1:3" x14ac:dyDescent="0.2">
      <c r="A204" s="200" t="s">
        <v>600</v>
      </c>
      <c r="B204" s="200" t="s">
        <v>601</v>
      </c>
      <c r="C204" s="200" t="s">
        <v>151</v>
      </c>
    </row>
    <row r="205" spans="1:3" x14ac:dyDescent="0.2">
      <c r="A205" s="200" t="s">
        <v>602</v>
      </c>
      <c r="B205" s="200" t="s">
        <v>603</v>
      </c>
      <c r="C205" s="200" t="s">
        <v>208</v>
      </c>
    </row>
    <row r="206" spans="1:3" x14ac:dyDescent="0.2">
      <c r="A206" s="200" t="s">
        <v>604</v>
      </c>
      <c r="B206" s="200" t="s">
        <v>605</v>
      </c>
      <c r="C206" s="200" t="s">
        <v>568</v>
      </c>
    </row>
    <row r="207" spans="1:3" x14ac:dyDescent="0.2">
      <c r="A207" s="200" t="s">
        <v>606</v>
      </c>
      <c r="B207" s="200" t="s">
        <v>607</v>
      </c>
      <c r="C207" s="200" t="s">
        <v>270</v>
      </c>
    </row>
    <row r="208" spans="1:3" x14ac:dyDescent="0.2">
      <c r="A208" s="200" t="s">
        <v>608</v>
      </c>
      <c r="B208" s="200" t="s">
        <v>609</v>
      </c>
      <c r="C208" s="200" t="s">
        <v>393</v>
      </c>
    </row>
    <row r="209" spans="1:3" x14ac:dyDescent="0.2">
      <c r="A209" s="200" t="s">
        <v>610</v>
      </c>
      <c r="B209" s="200" t="s">
        <v>611</v>
      </c>
      <c r="C209" s="200" t="s">
        <v>211</v>
      </c>
    </row>
    <row r="210" spans="1:3" x14ac:dyDescent="0.2">
      <c r="A210" s="200" t="s">
        <v>612</v>
      </c>
      <c r="B210" s="200" t="s">
        <v>613</v>
      </c>
      <c r="C210" s="200" t="s">
        <v>208</v>
      </c>
    </row>
    <row r="211" spans="1:3" x14ac:dyDescent="0.2">
      <c r="A211" s="200" t="s">
        <v>614</v>
      </c>
      <c r="B211" s="200" t="s">
        <v>615</v>
      </c>
      <c r="C211" s="200" t="s">
        <v>552</v>
      </c>
    </row>
    <row r="212" spans="1:3" x14ac:dyDescent="0.2">
      <c r="A212" s="200" t="s">
        <v>616</v>
      </c>
      <c r="B212" s="200" t="s">
        <v>617</v>
      </c>
      <c r="C212" s="200" t="s">
        <v>161</v>
      </c>
    </row>
    <row r="213" spans="1:3" x14ac:dyDescent="0.2">
      <c r="A213" s="200" t="s">
        <v>618</v>
      </c>
      <c r="B213" s="200" t="s">
        <v>619</v>
      </c>
      <c r="C213" s="200" t="s">
        <v>161</v>
      </c>
    </row>
    <row r="214" spans="1:3" x14ac:dyDescent="0.2">
      <c r="A214" s="200" t="s">
        <v>620</v>
      </c>
      <c r="B214" s="200" t="s">
        <v>621</v>
      </c>
      <c r="C214" s="200" t="s">
        <v>267</v>
      </c>
    </row>
    <row r="215" spans="1:3" x14ac:dyDescent="0.2">
      <c r="A215" s="200" t="s">
        <v>622</v>
      </c>
      <c r="B215" s="200" t="s">
        <v>623</v>
      </c>
      <c r="C215" s="200" t="s">
        <v>371</v>
      </c>
    </row>
    <row r="216" spans="1:3" x14ac:dyDescent="0.2">
      <c r="A216" s="200" t="s">
        <v>624</v>
      </c>
      <c r="B216" s="200" t="s">
        <v>625</v>
      </c>
      <c r="C216" s="200" t="s">
        <v>552</v>
      </c>
    </row>
    <row r="217" spans="1:3" x14ac:dyDescent="0.2">
      <c r="A217" s="200" t="s">
        <v>626</v>
      </c>
      <c r="B217" s="200" t="s">
        <v>627</v>
      </c>
      <c r="C217" s="200" t="s">
        <v>552</v>
      </c>
    </row>
    <row r="218" spans="1:3" x14ac:dyDescent="0.2">
      <c r="A218" s="200" t="s">
        <v>628</v>
      </c>
      <c r="B218" s="200" t="s">
        <v>629</v>
      </c>
      <c r="C218" s="200" t="s">
        <v>151</v>
      </c>
    </row>
    <row r="219" spans="1:3" x14ac:dyDescent="0.2">
      <c r="A219" s="200" t="s">
        <v>630</v>
      </c>
      <c r="B219" s="200" t="s">
        <v>631</v>
      </c>
      <c r="C219" s="200" t="s">
        <v>151</v>
      </c>
    </row>
    <row r="220" spans="1:3" x14ac:dyDescent="0.2">
      <c r="A220" s="200" t="s">
        <v>632</v>
      </c>
      <c r="B220" s="200" t="s">
        <v>633</v>
      </c>
      <c r="C220" s="200" t="s">
        <v>200</v>
      </c>
    </row>
    <row r="221" spans="1:3" x14ac:dyDescent="0.2">
      <c r="A221" s="200" t="s">
        <v>634</v>
      </c>
      <c r="B221" s="200" t="s">
        <v>635</v>
      </c>
      <c r="C221" s="200" t="s">
        <v>151</v>
      </c>
    </row>
    <row r="222" spans="1:3" x14ac:dyDescent="0.2">
      <c r="A222" s="200" t="s">
        <v>636</v>
      </c>
      <c r="B222" s="200" t="s">
        <v>637</v>
      </c>
      <c r="C222" s="200" t="s">
        <v>638</v>
      </c>
    </row>
    <row r="223" spans="1:3" x14ac:dyDescent="0.2">
      <c r="A223" s="200" t="s">
        <v>639</v>
      </c>
      <c r="B223" s="200" t="s">
        <v>640</v>
      </c>
      <c r="C223" s="200" t="s">
        <v>208</v>
      </c>
    </row>
    <row r="224" spans="1:3" x14ac:dyDescent="0.2">
      <c r="A224" s="200" t="s">
        <v>641</v>
      </c>
      <c r="B224" s="200" t="s">
        <v>642</v>
      </c>
      <c r="C224" s="200" t="s">
        <v>371</v>
      </c>
    </row>
    <row r="225" spans="1:3" x14ac:dyDescent="0.2">
      <c r="A225" s="200" t="s">
        <v>643</v>
      </c>
      <c r="B225" s="200" t="s">
        <v>644</v>
      </c>
      <c r="C225" s="200" t="s">
        <v>200</v>
      </c>
    </row>
    <row r="226" spans="1:3" x14ac:dyDescent="0.2">
      <c r="A226" s="200" t="s">
        <v>645</v>
      </c>
      <c r="B226" s="200" t="s">
        <v>646</v>
      </c>
      <c r="C226" s="200" t="s">
        <v>582</v>
      </c>
    </row>
    <row r="227" spans="1:3" x14ac:dyDescent="0.2">
      <c r="A227" s="200" t="s">
        <v>647</v>
      </c>
      <c r="B227" s="200" t="s">
        <v>648</v>
      </c>
      <c r="C227" s="200" t="s">
        <v>172</v>
      </c>
    </row>
    <row r="228" spans="1:3" x14ac:dyDescent="0.2">
      <c r="A228" s="200" t="s">
        <v>649</v>
      </c>
      <c r="B228" s="200" t="s">
        <v>650</v>
      </c>
      <c r="C228" s="200" t="s">
        <v>205</v>
      </c>
    </row>
    <row r="229" spans="1:3" x14ac:dyDescent="0.2">
      <c r="A229" s="200" t="s">
        <v>651</v>
      </c>
      <c r="B229" s="200" t="s">
        <v>652</v>
      </c>
      <c r="C229" s="200" t="s">
        <v>205</v>
      </c>
    </row>
    <row r="230" spans="1:3" x14ac:dyDescent="0.2">
      <c r="A230" s="200" t="s">
        <v>653</v>
      </c>
      <c r="B230" s="200" t="s">
        <v>654</v>
      </c>
      <c r="C230" s="200" t="s">
        <v>208</v>
      </c>
    </row>
    <row r="231" spans="1:3" x14ac:dyDescent="0.2">
      <c r="A231" s="200" t="s">
        <v>655</v>
      </c>
      <c r="B231" s="200" t="s">
        <v>656</v>
      </c>
      <c r="C231" s="200" t="s">
        <v>194</v>
      </c>
    </row>
    <row r="232" spans="1:3" x14ac:dyDescent="0.2">
      <c r="A232" s="200" t="s">
        <v>657</v>
      </c>
      <c r="B232" s="200" t="s">
        <v>658</v>
      </c>
      <c r="C232" s="200" t="s">
        <v>371</v>
      </c>
    </row>
    <row r="233" spans="1:3" x14ac:dyDescent="0.2">
      <c r="A233" s="200" t="s">
        <v>659</v>
      </c>
      <c r="B233" s="200" t="s">
        <v>660</v>
      </c>
      <c r="C233" s="200" t="s">
        <v>371</v>
      </c>
    </row>
    <row r="234" spans="1:3" x14ac:dyDescent="0.2">
      <c r="A234" s="200" t="s">
        <v>661</v>
      </c>
      <c r="B234" s="200" t="s">
        <v>662</v>
      </c>
      <c r="C234" s="200" t="s">
        <v>267</v>
      </c>
    </row>
    <row r="235" spans="1:3" x14ac:dyDescent="0.2">
      <c r="A235" s="200" t="s">
        <v>663</v>
      </c>
      <c r="B235" s="200" t="s">
        <v>664</v>
      </c>
      <c r="C235" s="200" t="s">
        <v>197</v>
      </c>
    </row>
    <row r="236" spans="1:3" x14ac:dyDescent="0.2">
      <c r="A236" s="200" t="s">
        <v>665</v>
      </c>
      <c r="B236" s="200" t="s">
        <v>666</v>
      </c>
      <c r="C236" s="200" t="s">
        <v>208</v>
      </c>
    </row>
    <row r="237" spans="1:3" x14ac:dyDescent="0.2">
      <c r="A237" s="200" t="s">
        <v>667</v>
      </c>
      <c r="B237" s="200" t="s">
        <v>668</v>
      </c>
      <c r="C237" s="200" t="s">
        <v>164</v>
      </c>
    </row>
    <row r="238" spans="1:3" x14ac:dyDescent="0.2">
      <c r="A238" s="200" t="s">
        <v>669</v>
      </c>
      <c r="B238" s="200" t="s">
        <v>670</v>
      </c>
      <c r="C238" s="200" t="s">
        <v>351</v>
      </c>
    </row>
    <row r="239" spans="1:3" x14ac:dyDescent="0.2">
      <c r="A239" s="200" t="s">
        <v>671</v>
      </c>
      <c r="B239" s="200" t="s">
        <v>672</v>
      </c>
      <c r="C239" s="200" t="s">
        <v>197</v>
      </c>
    </row>
    <row r="240" spans="1:3" x14ac:dyDescent="0.2">
      <c r="A240" s="200" t="s">
        <v>673</v>
      </c>
      <c r="B240" s="200" t="s">
        <v>674</v>
      </c>
      <c r="C240" s="200" t="s">
        <v>298</v>
      </c>
    </row>
    <row r="241" spans="1:3" x14ac:dyDescent="0.2">
      <c r="A241" s="200" t="s">
        <v>675</v>
      </c>
      <c r="B241" s="200" t="s">
        <v>676</v>
      </c>
      <c r="C241" s="200" t="s">
        <v>279</v>
      </c>
    </row>
    <row r="242" spans="1:3" x14ac:dyDescent="0.2">
      <c r="A242" s="200" t="s">
        <v>677</v>
      </c>
      <c r="B242" s="200" t="s">
        <v>678</v>
      </c>
      <c r="C242" s="200" t="s">
        <v>324</v>
      </c>
    </row>
    <row r="243" spans="1:3" x14ac:dyDescent="0.2">
      <c r="A243" s="200" t="s">
        <v>679</v>
      </c>
      <c r="B243" s="200" t="s">
        <v>680</v>
      </c>
      <c r="C243" s="200" t="s">
        <v>249</v>
      </c>
    </row>
    <row r="244" spans="1:3" x14ac:dyDescent="0.2">
      <c r="A244" s="200" t="s">
        <v>681</v>
      </c>
      <c r="B244" s="200" t="s">
        <v>682</v>
      </c>
      <c r="C244" s="200" t="s">
        <v>249</v>
      </c>
    </row>
    <row r="245" spans="1:3" x14ac:dyDescent="0.2">
      <c r="A245" s="200" t="s">
        <v>683</v>
      </c>
      <c r="B245" s="200" t="s">
        <v>684</v>
      </c>
      <c r="C245" s="200" t="s">
        <v>200</v>
      </c>
    </row>
    <row r="246" spans="1:3" x14ac:dyDescent="0.2">
      <c r="A246" s="200" t="s">
        <v>685</v>
      </c>
      <c r="B246" s="200" t="s">
        <v>686</v>
      </c>
      <c r="C246" s="200" t="s">
        <v>552</v>
      </c>
    </row>
    <row r="247" spans="1:3" x14ac:dyDescent="0.2">
      <c r="A247" s="200" t="s">
        <v>687</v>
      </c>
      <c r="B247" s="200" t="s">
        <v>688</v>
      </c>
      <c r="C247" s="200" t="s">
        <v>552</v>
      </c>
    </row>
    <row r="248" spans="1:3" x14ac:dyDescent="0.2">
      <c r="A248" s="200" t="s">
        <v>689</v>
      </c>
      <c r="B248" s="200" t="s">
        <v>690</v>
      </c>
      <c r="C248" s="200" t="s">
        <v>552</v>
      </c>
    </row>
    <row r="249" spans="1:3" x14ac:dyDescent="0.2">
      <c r="A249" s="200" t="s">
        <v>691</v>
      </c>
      <c r="B249" s="200" t="s">
        <v>692</v>
      </c>
      <c r="C249" s="200" t="s">
        <v>371</v>
      </c>
    </row>
    <row r="250" spans="1:3" x14ac:dyDescent="0.2">
      <c r="A250" s="200" t="s">
        <v>693</v>
      </c>
      <c r="B250" s="200" t="s">
        <v>694</v>
      </c>
      <c r="C250" s="200" t="s">
        <v>549</v>
      </c>
    </row>
    <row r="251" spans="1:3" x14ac:dyDescent="0.2">
      <c r="A251" s="200" t="s">
        <v>695</v>
      </c>
      <c r="B251" s="200" t="s">
        <v>696</v>
      </c>
      <c r="C251" s="200" t="s">
        <v>197</v>
      </c>
    </row>
    <row r="252" spans="1:3" x14ac:dyDescent="0.2">
      <c r="A252" s="200" t="s">
        <v>697</v>
      </c>
      <c r="B252" s="200" t="s">
        <v>698</v>
      </c>
      <c r="C252" s="200" t="s">
        <v>264</v>
      </c>
    </row>
    <row r="253" spans="1:3" x14ac:dyDescent="0.2">
      <c r="A253" s="200" t="s">
        <v>699</v>
      </c>
      <c r="B253" s="200" t="s">
        <v>700</v>
      </c>
      <c r="C253" s="200" t="s">
        <v>436</v>
      </c>
    </row>
    <row r="254" spans="1:3" x14ac:dyDescent="0.2">
      <c r="A254" s="200" t="s">
        <v>701</v>
      </c>
      <c r="B254" s="200" t="s">
        <v>702</v>
      </c>
      <c r="C254" s="200" t="s">
        <v>469</v>
      </c>
    </row>
    <row r="255" spans="1:3" x14ac:dyDescent="0.2">
      <c r="A255" s="200" t="s">
        <v>703</v>
      </c>
      <c r="B255" s="200" t="s">
        <v>704</v>
      </c>
      <c r="C255" s="200" t="s">
        <v>208</v>
      </c>
    </row>
    <row r="256" spans="1:3" x14ac:dyDescent="0.2">
      <c r="A256" s="200" t="s">
        <v>705</v>
      </c>
      <c r="B256" s="200" t="s">
        <v>706</v>
      </c>
      <c r="C256" s="200" t="s">
        <v>151</v>
      </c>
    </row>
    <row r="257" spans="1:3" x14ac:dyDescent="0.2">
      <c r="A257" s="200" t="s">
        <v>707</v>
      </c>
      <c r="B257" s="200" t="s">
        <v>708</v>
      </c>
      <c r="C257" s="200" t="s">
        <v>335</v>
      </c>
    </row>
    <row r="258" spans="1:3" x14ac:dyDescent="0.2">
      <c r="A258" s="200" t="s">
        <v>709</v>
      </c>
      <c r="B258" s="200" t="s">
        <v>710</v>
      </c>
      <c r="C258" s="200" t="s">
        <v>421</v>
      </c>
    </row>
    <row r="259" spans="1:3" x14ac:dyDescent="0.2">
      <c r="A259" s="200" t="s">
        <v>711</v>
      </c>
      <c r="B259" s="200" t="s">
        <v>712</v>
      </c>
      <c r="C259" s="200" t="s">
        <v>172</v>
      </c>
    </row>
    <row r="260" spans="1:3" x14ac:dyDescent="0.2">
      <c r="A260" s="200" t="s">
        <v>713</v>
      </c>
      <c r="B260" s="200" t="s">
        <v>714</v>
      </c>
      <c r="C260" s="200" t="s">
        <v>154</v>
      </c>
    </row>
    <row r="261" spans="1:3" x14ac:dyDescent="0.2">
      <c r="A261" s="200" t="s">
        <v>715</v>
      </c>
      <c r="B261" s="200" t="s">
        <v>716</v>
      </c>
      <c r="C261" s="200" t="s">
        <v>164</v>
      </c>
    </row>
    <row r="262" spans="1:3" x14ac:dyDescent="0.2">
      <c r="A262" s="200" t="s">
        <v>717</v>
      </c>
      <c r="B262" s="200" t="s">
        <v>718</v>
      </c>
      <c r="C262" s="200" t="s">
        <v>164</v>
      </c>
    </row>
    <row r="263" spans="1:3" x14ac:dyDescent="0.2">
      <c r="A263" s="200" t="s">
        <v>719</v>
      </c>
      <c r="B263" s="200" t="s">
        <v>720</v>
      </c>
      <c r="C263" s="200" t="s">
        <v>512</v>
      </c>
    </row>
    <row r="264" spans="1:3" x14ac:dyDescent="0.2">
      <c r="A264" s="200" t="s">
        <v>721</v>
      </c>
      <c r="B264" s="200" t="s">
        <v>722</v>
      </c>
      <c r="C264" s="200" t="s">
        <v>533</v>
      </c>
    </row>
    <row r="265" spans="1:3" x14ac:dyDescent="0.2">
      <c r="A265" s="200" t="s">
        <v>723</v>
      </c>
      <c r="B265" s="200" t="s">
        <v>724</v>
      </c>
      <c r="C265" s="200" t="s">
        <v>224</v>
      </c>
    </row>
    <row r="266" spans="1:3" x14ac:dyDescent="0.2">
      <c r="A266" s="200" t="s">
        <v>725</v>
      </c>
      <c r="B266" s="200" t="s">
        <v>726</v>
      </c>
      <c r="C266" s="200" t="s">
        <v>503</v>
      </c>
    </row>
    <row r="267" spans="1:3" x14ac:dyDescent="0.2">
      <c r="A267" s="200" t="s">
        <v>727</v>
      </c>
      <c r="B267" s="200" t="s">
        <v>728</v>
      </c>
      <c r="C267" s="200" t="s">
        <v>568</v>
      </c>
    </row>
    <row r="268" spans="1:3" x14ac:dyDescent="0.2">
      <c r="A268" s="200" t="s">
        <v>729</v>
      </c>
      <c r="B268" s="200" t="s">
        <v>730</v>
      </c>
      <c r="C268" s="200" t="s">
        <v>469</v>
      </c>
    </row>
    <row r="269" spans="1:3" x14ac:dyDescent="0.2">
      <c r="A269" s="200" t="s">
        <v>731</v>
      </c>
      <c r="B269" s="200" t="s">
        <v>732</v>
      </c>
      <c r="C269" s="200" t="s">
        <v>208</v>
      </c>
    </row>
    <row r="270" spans="1:3" x14ac:dyDescent="0.2">
      <c r="A270" s="200" t="s">
        <v>733</v>
      </c>
      <c r="B270" s="200" t="s">
        <v>734</v>
      </c>
      <c r="C270" s="200" t="s">
        <v>324</v>
      </c>
    </row>
    <row r="271" spans="1:3" x14ac:dyDescent="0.2">
      <c r="A271" s="200" t="s">
        <v>735</v>
      </c>
      <c r="B271" s="200" t="s">
        <v>736</v>
      </c>
      <c r="C271" s="200" t="s">
        <v>218</v>
      </c>
    </row>
    <row r="272" spans="1:3" x14ac:dyDescent="0.2">
      <c r="A272" s="200" t="s">
        <v>737</v>
      </c>
      <c r="B272" s="200" t="s">
        <v>738</v>
      </c>
      <c r="C272" s="200" t="s">
        <v>538</v>
      </c>
    </row>
    <row r="273" spans="1:3" x14ac:dyDescent="0.2">
      <c r="A273" s="200" t="s">
        <v>739</v>
      </c>
      <c r="B273" s="200" t="s">
        <v>740</v>
      </c>
      <c r="C273" s="200" t="s">
        <v>161</v>
      </c>
    </row>
    <row r="274" spans="1:3" x14ac:dyDescent="0.2">
      <c r="A274" s="200" t="s">
        <v>741</v>
      </c>
      <c r="B274" s="200" t="s">
        <v>742</v>
      </c>
      <c r="C274" s="200" t="s">
        <v>164</v>
      </c>
    </row>
    <row r="275" spans="1:3" x14ac:dyDescent="0.2">
      <c r="A275" s="200" t="s">
        <v>743</v>
      </c>
      <c r="B275" s="200" t="s">
        <v>744</v>
      </c>
      <c r="C275" s="200" t="s">
        <v>335</v>
      </c>
    </row>
    <row r="276" spans="1:3" x14ac:dyDescent="0.2">
      <c r="A276" s="200" t="s">
        <v>745</v>
      </c>
      <c r="B276" s="200" t="s">
        <v>746</v>
      </c>
      <c r="C276" s="200" t="s">
        <v>218</v>
      </c>
    </row>
    <row r="277" spans="1:3" x14ac:dyDescent="0.2">
      <c r="A277" s="200" t="s">
        <v>747</v>
      </c>
      <c r="B277" s="200" t="s">
        <v>748</v>
      </c>
      <c r="C277" s="200" t="s">
        <v>512</v>
      </c>
    </row>
    <row r="278" spans="1:3" x14ac:dyDescent="0.2">
      <c r="A278" s="200" t="s">
        <v>749</v>
      </c>
      <c r="B278" s="200" t="s">
        <v>750</v>
      </c>
      <c r="C278" s="200" t="s">
        <v>538</v>
      </c>
    </row>
    <row r="279" spans="1:3" x14ac:dyDescent="0.2">
      <c r="A279" s="200" t="s">
        <v>751</v>
      </c>
      <c r="B279" s="200" t="s">
        <v>752</v>
      </c>
      <c r="C279" s="200" t="s">
        <v>568</v>
      </c>
    </row>
    <row r="280" spans="1:3" x14ac:dyDescent="0.2">
      <c r="A280" s="200" t="s">
        <v>753</v>
      </c>
      <c r="B280" s="200" t="s">
        <v>754</v>
      </c>
      <c r="C280" s="200" t="s">
        <v>324</v>
      </c>
    </row>
    <row r="281" spans="1:3" x14ac:dyDescent="0.2">
      <c r="A281" s="200" t="s">
        <v>755</v>
      </c>
      <c r="B281" s="200" t="s">
        <v>756</v>
      </c>
      <c r="C281" s="200" t="s">
        <v>362</v>
      </c>
    </row>
    <row r="282" spans="1:3" x14ac:dyDescent="0.2">
      <c r="A282" s="200" t="s">
        <v>757</v>
      </c>
      <c r="B282" s="200" t="s">
        <v>758</v>
      </c>
      <c r="C282" s="200" t="s">
        <v>382</v>
      </c>
    </row>
    <row r="283" spans="1:3" x14ac:dyDescent="0.2">
      <c r="A283" s="200" t="s">
        <v>759</v>
      </c>
      <c r="B283" s="200" t="s">
        <v>760</v>
      </c>
      <c r="C283" s="200" t="s">
        <v>264</v>
      </c>
    </row>
    <row r="284" spans="1:3" x14ac:dyDescent="0.2">
      <c r="A284" s="200" t="s">
        <v>761</v>
      </c>
      <c r="B284" s="200" t="s">
        <v>762</v>
      </c>
      <c r="C284" s="200" t="s">
        <v>279</v>
      </c>
    </row>
    <row r="285" spans="1:3" x14ac:dyDescent="0.2">
      <c r="A285" s="200" t="s">
        <v>763</v>
      </c>
      <c r="B285" s="200" t="s">
        <v>764</v>
      </c>
      <c r="C285" s="200" t="s">
        <v>638</v>
      </c>
    </row>
    <row r="286" spans="1:3" x14ac:dyDescent="0.2">
      <c r="A286" s="200" t="s">
        <v>765</v>
      </c>
      <c r="B286" s="200" t="s">
        <v>766</v>
      </c>
      <c r="C286" s="200" t="s">
        <v>335</v>
      </c>
    </row>
    <row r="287" spans="1:3" x14ac:dyDescent="0.2">
      <c r="A287" s="200" t="s">
        <v>767</v>
      </c>
      <c r="B287" s="200" t="s">
        <v>768</v>
      </c>
      <c r="C287" s="200" t="s">
        <v>538</v>
      </c>
    </row>
    <row r="288" spans="1:3" x14ac:dyDescent="0.2">
      <c r="A288" s="200" t="s">
        <v>769</v>
      </c>
      <c r="B288" s="200" t="s">
        <v>770</v>
      </c>
      <c r="C288" s="200" t="s">
        <v>264</v>
      </c>
    </row>
    <row r="289" spans="1:3" x14ac:dyDescent="0.2">
      <c r="A289" s="200" t="s">
        <v>771</v>
      </c>
      <c r="B289" s="200" t="s">
        <v>772</v>
      </c>
      <c r="C289" s="200" t="s">
        <v>197</v>
      </c>
    </row>
    <row r="290" spans="1:3" x14ac:dyDescent="0.2">
      <c r="A290" s="200" t="s">
        <v>773</v>
      </c>
      <c r="B290" s="200" t="s">
        <v>774</v>
      </c>
      <c r="C290" s="200" t="s">
        <v>571</v>
      </c>
    </row>
    <row r="291" spans="1:3" x14ac:dyDescent="0.2">
      <c r="A291" s="200" t="s">
        <v>775</v>
      </c>
      <c r="B291" s="200" t="s">
        <v>776</v>
      </c>
      <c r="C291" s="200" t="s">
        <v>538</v>
      </c>
    </row>
    <row r="292" spans="1:3" x14ac:dyDescent="0.2">
      <c r="A292" s="200" t="s">
        <v>777</v>
      </c>
      <c r="B292" s="200" t="s">
        <v>778</v>
      </c>
      <c r="C292" s="200" t="s">
        <v>211</v>
      </c>
    </row>
    <row r="293" spans="1:3" x14ac:dyDescent="0.2">
      <c r="A293" s="200" t="s">
        <v>779</v>
      </c>
      <c r="B293" s="200" t="s">
        <v>780</v>
      </c>
      <c r="C293" s="200" t="s">
        <v>568</v>
      </c>
    </row>
    <row r="294" spans="1:3" x14ac:dyDescent="0.2">
      <c r="A294" s="200" t="s">
        <v>781</v>
      </c>
      <c r="B294" s="200" t="s">
        <v>782</v>
      </c>
      <c r="C294" s="200" t="s">
        <v>200</v>
      </c>
    </row>
    <row r="295" spans="1:3" x14ac:dyDescent="0.2">
      <c r="A295" s="200" t="s">
        <v>783</v>
      </c>
      <c r="B295" s="200" t="s">
        <v>784</v>
      </c>
      <c r="C295" s="200" t="s">
        <v>533</v>
      </c>
    </row>
    <row r="296" spans="1:3" x14ac:dyDescent="0.2">
      <c r="A296" s="200" t="s">
        <v>785</v>
      </c>
      <c r="B296" s="200" t="s">
        <v>786</v>
      </c>
      <c r="C296" s="200" t="s">
        <v>264</v>
      </c>
    </row>
    <row r="297" spans="1:3" x14ac:dyDescent="0.2">
      <c r="A297" s="200" t="s">
        <v>787</v>
      </c>
      <c r="B297" s="200" t="s">
        <v>788</v>
      </c>
      <c r="C297" s="200" t="s">
        <v>789</v>
      </c>
    </row>
    <row r="298" spans="1:3" x14ac:dyDescent="0.2">
      <c r="A298" s="200" t="s">
        <v>790</v>
      </c>
      <c r="B298" s="200" t="s">
        <v>791</v>
      </c>
      <c r="C298" s="200" t="s">
        <v>469</v>
      </c>
    </row>
    <row r="299" spans="1:3" x14ac:dyDescent="0.2">
      <c r="A299" s="200" t="s">
        <v>792</v>
      </c>
      <c r="B299" s="200" t="s">
        <v>793</v>
      </c>
      <c r="C299" s="200" t="s">
        <v>270</v>
      </c>
    </row>
    <row r="300" spans="1:3" x14ac:dyDescent="0.2">
      <c r="A300" s="200" t="s">
        <v>794</v>
      </c>
      <c r="B300" s="200" t="s">
        <v>795</v>
      </c>
      <c r="C300" s="200" t="s">
        <v>335</v>
      </c>
    </row>
    <row r="301" spans="1:3" x14ac:dyDescent="0.2">
      <c r="A301" s="200" t="s">
        <v>796</v>
      </c>
      <c r="B301" s="200" t="s">
        <v>797</v>
      </c>
      <c r="C301" s="200" t="s">
        <v>200</v>
      </c>
    </row>
    <row r="302" spans="1:3" x14ac:dyDescent="0.2">
      <c r="A302" s="200" t="s">
        <v>798</v>
      </c>
      <c r="B302" s="200" t="s">
        <v>799</v>
      </c>
      <c r="C302" s="200" t="s">
        <v>305</v>
      </c>
    </row>
    <row r="303" spans="1:3" x14ac:dyDescent="0.2">
      <c r="A303" s="200" t="s">
        <v>800</v>
      </c>
      <c r="B303" s="200" t="s">
        <v>801</v>
      </c>
      <c r="C303" s="200" t="s">
        <v>324</v>
      </c>
    </row>
    <row r="304" spans="1:3" x14ac:dyDescent="0.2">
      <c r="A304" s="200" t="s">
        <v>802</v>
      </c>
      <c r="B304" s="200" t="s">
        <v>803</v>
      </c>
      <c r="C304" s="200" t="s">
        <v>549</v>
      </c>
    </row>
    <row r="305" spans="1:3" x14ac:dyDescent="0.2">
      <c r="A305" s="200" t="s">
        <v>804</v>
      </c>
      <c r="B305" s="200" t="s">
        <v>805</v>
      </c>
      <c r="C305" s="200" t="s">
        <v>197</v>
      </c>
    </row>
    <row r="306" spans="1:3" x14ac:dyDescent="0.2">
      <c r="A306" s="200" t="s">
        <v>806</v>
      </c>
      <c r="B306" s="200" t="s">
        <v>807</v>
      </c>
      <c r="C306" s="200" t="s">
        <v>418</v>
      </c>
    </row>
    <row r="307" spans="1:3" x14ac:dyDescent="0.2">
      <c r="A307" s="200" t="s">
        <v>808</v>
      </c>
      <c r="B307" s="200" t="s">
        <v>809</v>
      </c>
      <c r="C307" s="200" t="s">
        <v>418</v>
      </c>
    </row>
    <row r="308" spans="1:3" x14ac:dyDescent="0.2">
      <c r="A308" s="200" t="s">
        <v>810</v>
      </c>
      <c r="B308" s="200" t="s">
        <v>811</v>
      </c>
      <c r="C308" s="200" t="s">
        <v>305</v>
      </c>
    </row>
    <row r="309" spans="1:3" x14ac:dyDescent="0.2">
      <c r="A309" s="200" t="s">
        <v>812</v>
      </c>
      <c r="B309" s="200" t="s">
        <v>813</v>
      </c>
      <c r="C309" s="200" t="s">
        <v>371</v>
      </c>
    </row>
    <row r="310" spans="1:3" x14ac:dyDescent="0.2">
      <c r="A310" s="200" t="s">
        <v>814</v>
      </c>
      <c r="B310" s="200" t="s">
        <v>815</v>
      </c>
      <c r="C310" s="200" t="s">
        <v>264</v>
      </c>
    </row>
    <row r="311" spans="1:3" x14ac:dyDescent="0.2">
      <c r="A311" s="200" t="s">
        <v>816</v>
      </c>
      <c r="B311" s="200" t="s">
        <v>817</v>
      </c>
      <c r="C311" s="200" t="s">
        <v>264</v>
      </c>
    </row>
    <row r="312" spans="1:3" x14ac:dyDescent="0.2">
      <c r="A312" s="200" t="s">
        <v>818</v>
      </c>
      <c r="B312" s="200" t="s">
        <v>819</v>
      </c>
      <c r="C312" s="200" t="s">
        <v>571</v>
      </c>
    </row>
    <row r="313" spans="1:3" x14ac:dyDescent="0.2">
      <c r="A313" s="200" t="s">
        <v>820</v>
      </c>
      <c r="B313" s="200" t="s">
        <v>821</v>
      </c>
      <c r="C313" s="200" t="s">
        <v>211</v>
      </c>
    </row>
    <row r="314" spans="1:3" x14ac:dyDescent="0.2">
      <c r="A314" s="200" t="s">
        <v>822</v>
      </c>
      <c r="B314" s="200" t="s">
        <v>823</v>
      </c>
      <c r="C314" s="200" t="s">
        <v>194</v>
      </c>
    </row>
    <row r="315" spans="1:3" x14ac:dyDescent="0.2">
      <c r="A315" s="200" t="s">
        <v>824</v>
      </c>
      <c r="B315" s="200" t="s">
        <v>825</v>
      </c>
      <c r="C315" s="200" t="s">
        <v>512</v>
      </c>
    </row>
    <row r="316" spans="1:3" x14ac:dyDescent="0.2">
      <c r="A316" s="200" t="s">
        <v>826</v>
      </c>
      <c r="B316" s="200" t="s">
        <v>827</v>
      </c>
      <c r="C316" s="200" t="s">
        <v>305</v>
      </c>
    </row>
    <row r="317" spans="1:3" x14ac:dyDescent="0.2">
      <c r="A317" s="200" t="s">
        <v>828</v>
      </c>
      <c r="B317" s="200" t="s">
        <v>829</v>
      </c>
      <c r="C317" s="200" t="s">
        <v>512</v>
      </c>
    </row>
    <row r="318" spans="1:3" x14ac:dyDescent="0.2">
      <c r="A318" s="200" t="s">
        <v>830</v>
      </c>
      <c r="B318" s="200" t="s">
        <v>831</v>
      </c>
      <c r="C318" s="200" t="s">
        <v>538</v>
      </c>
    </row>
    <row r="319" spans="1:3" x14ac:dyDescent="0.2">
      <c r="A319" s="200" t="s">
        <v>832</v>
      </c>
      <c r="B319" s="200" t="s">
        <v>833</v>
      </c>
      <c r="C319" s="200" t="s">
        <v>549</v>
      </c>
    </row>
    <row r="320" spans="1:3" x14ac:dyDescent="0.2">
      <c r="A320" s="200" t="s">
        <v>834</v>
      </c>
      <c r="B320" s="200" t="s">
        <v>835</v>
      </c>
      <c r="C320" s="200" t="s">
        <v>582</v>
      </c>
    </row>
    <row r="321" spans="1:3" x14ac:dyDescent="0.2">
      <c r="A321" s="200" t="s">
        <v>836</v>
      </c>
      <c r="B321" s="200" t="s">
        <v>837</v>
      </c>
      <c r="C321" s="200" t="s">
        <v>838</v>
      </c>
    </row>
    <row r="322" spans="1:3" x14ac:dyDescent="0.2">
      <c r="A322" s="200" t="s">
        <v>839</v>
      </c>
      <c r="B322" s="200" t="s">
        <v>840</v>
      </c>
      <c r="C322" s="200" t="s">
        <v>838</v>
      </c>
    </row>
    <row r="323" spans="1:3" x14ac:dyDescent="0.2">
      <c r="A323" s="200" t="s">
        <v>841</v>
      </c>
      <c r="B323" s="200" t="s">
        <v>842</v>
      </c>
      <c r="C323" s="200" t="s">
        <v>838</v>
      </c>
    </row>
    <row r="324" spans="1:3" x14ac:dyDescent="0.2">
      <c r="A324" s="200" t="s">
        <v>843</v>
      </c>
      <c r="B324" s="200" t="s">
        <v>844</v>
      </c>
      <c r="C324" s="200" t="s">
        <v>172</v>
      </c>
    </row>
    <row r="325" spans="1:3" x14ac:dyDescent="0.2">
      <c r="A325" s="200" t="s">
        <v>845</v>
      </c>
      <c r="B325" s="200" t="s">
        <v>846</v>
      </c>
      <c r="C325" s="200" t="s">
        <v>161</v>
      </c>
    </row>
    <row r="326" spans="1:3" x14ac:dyDescent="0.2">
      <c r="A326" s="200" t="s">
        <v>847</v>
      </c>
      <c r="B326" s="200" t="s">
        <v>848</v>
      </c>
      <c r="C326" s="200" t="s">
        <v>789</v>
      </c>
    </row>
    <row r="327" spans="1:3" x14ac:dyDescent="0.2">
      <c r="A327" s="200" t="s">
        <v>849</v>
      </c>
      <c r="B327" s="200" t="s">
        <v>850</v>
      </c>
      <c r="C327" s="200" t="s">
        <v>208</v>
      </c>
    </row>
    <row r="328" spans="1:3" x14ac:dyDescent="0.2">
      <c r="A328" s="200" t="s">
        <v>851</v>
      </c>
      <c r="B328" s="200" t="s">
        <v>852</v>
      </c>
      <c r="C328" s="200" t="s">
        <v>549</v>
      </c>
    </row>
    <row r="329" spans="1:3" x14ac:dyDescent="0.2">
      <c r="A329" s="200" t="s">
        <v>853</v>
      </c>
      <c r="B329" s="200" t="s">
        <v>854</v>
      </c>
      <c r="C329" s="200" t="s">
        <v>503</v>
      </c>
    </row>
    <row r="330" spans="1:3" x14ac:dyDescent="0.2">
      <c r="A330" s="200" t="s">
        <v>855</v>
      </c>
      <c r="B330" s="200" t="s">
        <v>856</v>
      </c>
      <c r="C330" s="200" t="s">
        <v>362</v>
      </c>
    </row>
    <row r="331" spans="1:3" x14ac:dyDescent="0.2">
      <c r="A331" s="200" t="s">
        <v>857</v>
      </c>
      <c r="B331" s="200" t="s">
        <v>858</v>
      </c>
      <c r="C331" s="200" t="s">
        <v>205</v>
      </c>
    </row>
    <row r="332" spans="1:3" x14ac:dyDescent="0.2">
      <c r="A332" s="200" t="s">
        <v>859</v>
      </c>
      <c r="B332" s="200" t="s">
        <v>860</v>
      </c>
      <c r="C332" s="200" t="s">
        <v>371</v>
      </c>
    </row>
    <row r="333" spans="1:3" x14ac:dyDescent="0.2">
      <c r="A333" s="200" t="s">
        <v>861</v>
      </c>
      <c r="B333" s="200" t="s">
        <v>862</v>
      </c>
      <c r="C333" s="200" t="s">
        <v>469</v>
      </c>
    </row>
    <row r="334" spans="1:3" x14ac:dyDescent="0.2">
      <c r="A334" s="200" t="s">
        <v>863</v>
      </c>
      <c r="B334" s="200" t="s">
        <v>864</v>
      </c>
      <c r="C334" s="200" t="s">
        <v>151</v>
      </c>
    </row>
    <row r="335" spans="1:3" x14ac:dyDescent="0.2">
      <c r="A335" s="200" t="s">
        <v>865</v>
      </c>
      <c r="B335" s="200" t="s">
        <v>866</v>
      </c>
      <c r="C335" s="200" t="s">
        <v>324</v>
      </c>
    </row>
    <row r="336" spans="1:3" x14ac:dyDescent="0.2">
      <c r="A336" s="200" t="s">
        <v>867</v>
      </c>
      <c r="B336" s="200" t="s">
        <v>868</v>
      </c>
      <c r="C336" s="200" t="s">
        <v>161</v>
      </c>
    </row>
    <row r="337" spans="1:3" x14ac:dyDescent="0.2">
      <c r="A337" s="200" t="s">
        <v>869</v>
      </c>
      <c r="B337" s="200" t="s">
        <v>870</v>
      </c>
      <c r="C337" s="200" t="s">
        <v>197</v>
      </c>
    </row>
    <row r="338" spans="1:3" x14ac:dyDescent="0.2">
      <c r="A338" s="200" t="s">
        <v>871</v>
      </c>
      <c r="B338" s="200" t="s">
        <v>872</v>
      </c>
      <c r="C338" s="200" t="s">
        <v>324</v>
      </c>
    </row>
    <row r="339" spans="1:3" x14ac:dyDescent="0.2">
      <c r="A339" s="200" t="s">
        <v>873</v>
      </c>
      <c r="B339" s="200" t="s">
        <v>874</v>
      </c>
      <c r="C339" s="200" t="s">
        <v>298</v>
      </c>
    </row>
    <row r="340" spans="1:3" x14ac:dyDescent="0.2">
      <c r="A340" s="200" t="s">
        <v>875</v>
      </c>
      <c r="B340" s="200" t="s">
        <v>876</v>
      </c>
      <c r="C340" s="200" t="s">
        <v>298</v>
      </c>
    </row>
    <row r="341" spans="1:3" x14ac:dyDescent="0.2">
      <c r="A341" s="200" t="s">
        <v>877</v>
      </c>
      <c r="B341" s="200" t="s">
        <v>878</v>
      </c>
      <c r="C341" s="200" t="s">
        <v>351</v>
      </c>
    </row>
    <row r="342" spans="1:3" x14ac:dyDescent="0.2">
      <c r="A342" s="200" t="s">
        <v>879</v>
      </c>
      <c r="B342" s="200" t="s">
        <v>880</v>
      </c>
      <c r="C342" s="200" t="s">
        <v>351</v>
      </c>
    </row>
    <row r="343" spans="1:3" x14ac:dyDescent="0.2">
      <c r="A343" s="200" t="s">
        <v>881</v>
      </c>
      <c r="B343" s="200" t="s">
        <v>882</v>
      </c>
      <c r="C343" s="200" t="s">
        <v>200</v>
      </c>
    </row>
    <row r="344" spans="1:3" x14ac:dyDescent="0.2">
      <c r="A344" s="200" t="s">
        <v>883</v>
      </c>
      <c r="B344" s="200" t="s">
        <v>884</v>
      </c>
      <c r="C344" s="200" t="s">
        <v>568</v>
      </c>
    </row>
    <row r="345" spans="1:3" x14ac:dyDescent="0.2">
      <c r="A345" s="200" t="s">
        <v>885</v>
      </c>
      <c r="B345" s="200" t="s">
        <v>886</v>
      </c>
      <c r="C345" s="200" t="s">
        <v>563</v>
      </c>
    </row>
    <row r="346" spans="1:3" x14ac:dyDescent="0.2">
      <c r="A346" s="200" t="s">
        <v>887</v>
      </c>
      <c r="B346" s="200" t="s">
        <v>888</v>
      </c>
      <c r="C346" s="200" t="s">
        <v>889</v>
      </c>
    </row>
    <row r="347" spans="1:3" x14ac:dyDescent="0.2">
      <c r="A347" s="200" t="s">
        <v>890</v>
      </c>
      <c r="B347" s="200" t="s">
        <v>891</v>
      </c>
      <c r="C347" s="200" t="s">
        <v>563</v>
      </c>
    </row>
    <row r="348" spans="1:3" x14ac:dyDescent="0.2">
      <c r="A348" s="200" t="s">
        <v>892</v>
      </c>
      <c r="B348" s="200" t="s">
        <v>893</v>
      </c>
      <c r="C348" s="200" t="s">
        <v>418</v>
      </c>
    </row>
    <row r="349" spans="1:3" x14ac:dyDescent="0.2">
      <c r="A349" s="200" t="s">
        <v>894</v>
      </c>
      <c r="B349" s="200" t="s">
        <v>895</v>
      </c>
      <c r="C349" s="200" t="s">
        <v>335</v>
      </c>
    </row>
    <row r="350" spans="1:3" x14ac:dyDescent="0.2">
      <c r="A350" s="200" t="s">
        <v>896</v>
      </c>
      <c r="B350" s="200" t="s">
        <v>897</v>
      </c>
      <c r="C350" s="200" t="s">
        <v>582</v>
      </c>
    </row>
    <row r="351" spans="1:3" x14ac:dyDescent="0.2">
      <c r="A351" s="200" t="s">
        <v>898</v>
      </c>
      <c r="B351" s="200" t="s">
        <v>899</v>
      </c>
      <c r="C351" s="200" t="s">
        <v>189</v>
      </c>
    </row>
    <row r="352" spans="1:3" x14ac:dyDescent="0.2">
      <c r="A352" s="200" t="s">
        <v>900</v>
      </c>
      <c r="B352" s="200" t="s">
        <v>901</v>
      </c>
      <c r="C352" s="200" t="s">
        <v>902</v>
      </c>
    </row>
    <row r="353" spans="1:3" x14ac:dyDescent="0.2">
      <c r="A353" s="200" t="s">
        <v>903</v>
      </c>
      <c r="B353" s="200" t="s">
        <v>904</v>
      </c>
      <c r="C353" s="200" t="s">
        <v>549</v>
      </c>
    </row>
    <row r="354" spans="1:3" x14ac:dyDescent="0.2">
      <c r="A354" s="200" t="s">
        <v>905</v>
      </c>
      <c r="B354" s="200" t="s">
        <v>906</v>
      </c>
      <c r="C354" s="200" t="s">
        <v>538</v>
      </c>
    </row>
    <row r="355" spans="1:3" x14ac:dyDescent="0.2">
      <c r="A355" s="200" t="s">
        <v>907</v>
      </c>
      <c r="B355" s="200" t="s">
        <v>908</v>
      </c>
      <c r="C355" s="200" t="s">
        <v>205</v>
      </c>
    </row>
    <row r="356" spans="1:3" x14ac:dyDescent="0.2">
      <c r="A356" s="200" t="s">
        <v>909</v>
      </c>
      <c r="B356" s="200" t="s">
        <v>910</v>
      </c>
      <c r="C356" s="200" t="s">
        <v>582</v>
      </c>
    </row>
    <row r="357" spans="1:3" x14ac:dyDescent="0.2">
      <c r="A357" s="200" t="s">
        <v>911</v>
      </c>
      <c r="B357" s="200" t="s">
        <v>912</v>
      </c>
      <c r="C357" s="200" t="s">
        <v>151</v>
      </c>
    </row>
    <row r="358" spans="1:3" x14ac:dyDescent="0.2">
      <c r="A358" s="200" t="s">
        <v>913</v>
      </c>
      <c r="B358" s="200" t="s">
        <v>914</v>
      </c>
      <c r="C358" s="200" t="s">
        <v>211</v>
      </c>
    </row>
    <row r="359" spans="1:3" x14ac:dyDescent="0.2">
      <c r="A359" s="200" t="s">
        <v>915</v>
      </c>
      <c r="B359" s="200" t="s">
        <v>916</v>
      </c>
      <c r="C359" s="200" t="s">
        <v>211</v>
      </c>
    </row>
    <row r="360" spans="1:3" x14ac:dyDescent="0.2">
      <c r="A360" s="200" t="s">
        <v>917</v>
      </c>
      <c r="B360" s="200" t="s">
        <v>918</v>
      </c>
      <c r="C360" s="200" t="s">
        <v>194</v>
      </c>
    </row>
    <row r="361" spans="1:3" x14ac:dyDescent="0.2">
      <c r="A361" s="200" t="s">
        <v>919</v>
      </c>
      <c r="B361" s="200" t="s">
        <v>920</v>
      </c>
      <c r="C361" s="200" t="s">
        <v>197</v>
      </c>
    </row>
    <row r="362" spans="1:3" x14ac:dyDescent="0.2">
      <c r="A362" s="200" t="s">
        <v>921</v>
      </c>
      <c r="B362" s="200" t="s">
        <v>922</v>
      </c>
      <c r="C362" s="200" t="s">
        <v>267</v>
      </c>
    </row>
    <row r="363" spans="1:3" x14ac:dyDescent="0.2">
      <c r="A363" s="200" t="s">
        <v>923</v>
      </c>
      <c r="B363" s="200" t="s">
        <v>924</v>
      </c>
      <c r="C363" s="200" t="s">
        <v>270</v>
      </c>
    </row>
    <row r="364" spans="1:3" x14ac:dyDescent="0.2">
      <c r="A364" s="200" t="s">
        <v>925</v>
      </c>
      <c r="B364" s="200" t="s">
        <v>926</v>
      </c>
      <c r="C364" s="200" t="s">
        <v>224</v>
      </c>
    </row>
    <row r="365" spans="1:3" x14ac:dyDescent="0.2">
      <c r="A365" s="200" t="s">
        <v>927</v>
      </c>
      <c r="B365" s="200" t="s">
        <v>928</v>
      </c>
      <c r="C365" s="200" t="s">
        <v>221</v>
      </c>
    </row>
    <row r="366" spans="1:3" x14ac:dyDescent="0.2">
      <c r="A366" s="200" t="s">
        <v>929</v>
      </c>
      <c r="B366" s="200" t="s">
        <v>930</v>
      </c>
      <c r="C366" s="200" t="s">
        <v>249</v>
      </c>
    </row>
    <row r="367" spans="1:3" x14ac:dyDescent="0.2">
      <c r="A367" s="200" t="s">
        <v>931</v>
      </c>
      <c r="B367" s="200" t="s">
        <v>932</v>
      </c>
      <c r="C367" s="200" t="s">
        <v>933</v>
      </c>
    </row>
    <row r="368" spans="1:3" x14ac:dyDescent="0.2">
      <c r="A368" s="200" t="s">
        <v>934</v>
      </c>
      <c r="B368" s="200" t="s">
        <v>935</v>
      </c>
      <c r="C368" s="200" t="s">
        <v>194</v>
      </c>
    </row>
    <row r="369" spans="1:3" x14ac:dyDescent="0.2">
      <c r="A369" s="200" t="s">
        <v>936</v>
      </c>
      <c r="B369" s="200" t="s">
        <v>937</v>
      </c>
      <c r="C369" s="200" t="s">
        <v>194</v>
      </c>
    </row>
    <row r="370" spans="1:3" x14ac:dyDescent="0.2">
      <c r="A370" s="200" t="s">
        <v>938</v>
      </c>
      <c r="B370" s="200" t="s">
        <v>939</v>
      </c>
      <c r="C370" s="200" t="s">
        <v>208</v>
      </c>
    </row>
    <row r="371" spans="1:3" x14ac:dyDescent="0.2">
      <c r="A371" s="200" t="s">
        <v>940</v>
      </c>
      <c r="B371" s="200" t="s">
        <v>941</v>
      </c>
      <c r="C371" s="200" t="s">
        <v>568</v>
      </c>
    </row>
    <row r="372" spans="1:3" x14ac:dyDescent="0.2">
      <c r="A372" s="200" t="s">
        <v>942</v>
      </c>
      <c r="B372" s="200" t="s">
        <v>943</v>
      </c>
      <c r="C372" s="200" t="s">
        <v>161</v>
      </c>
    </row>
    <row r="373" spans="1:3" x14ac:dyDescent="0.2">
      <c r="A373" s="200" t="s">
        <v>944</v>
      </c>
      <c r="B373" s="200" t="s">
        <v>945</v>
      </c>
      <c r="C373" s="200" t="s">
        <v>164</v>
      </c>
    </row>
    <row r="374" spans="1:3" x14ac:dyDescent="0.2">
      <c r="A374" s="200" t="s">
        <v>946</v>
      </c>
      <c r="B374" s="200" t="s">
        <v>947</v>
      </c>
      <c r="C374" s="200" t="s">
        <v>164</v>
      </c>
    </row>
    <row r="375" spans="1:3" x14ac:dyDescent="0.2">
      <c r="A375" s="200" t="s">
        <v>948</v>
      </c>
      <c r="B375" s="200" t="s">
        <v>949</v>
      </c>
      <c r="C375" s="200" t="s">
        <v>371</v>
      </c>
    </row>
    <row r="376" spans="1:3" x14ac:dyDescent="0.2">
      <c r="A376" s="200" t="s">
        <v>950</v>
      </c>
      <c r="B376" s="200" t="s">
        <v>951</v>
      </c>
      <c r="C376" s="200" t="s">
        <v>151</v>
      </c>
    </row>
    <row r="377" spans="1:3" x14ac:dyDescent="0.2">
      <c r="A377" s="200" t="s">
        <v>952</v>
      </c>
      <c r="B377" s="200" t="s">
        <v>953</v>
      </c>
      <c r="C377" s="200" t="s">
        <v>200</v>
      </c>
    </row>
    <row r="378" spans="1:3" x14ac:dyDescent="0.2">
      <c r="A378" s="200" t="s">
        <v>954</v>
      </c>
      <c r="B378" s="200" t="s">
        <v>955</v>
      </c>
      <c r="C378" s="200" t="s">
        <v>200</v>
      </c>
    </row>
    <row r="379" spans="1:3" x14ac:dyDescent="0.2">
      <c r="A379" s="200" t="s">
        <v>956</v>
      </c>
      <c r="B379" s="200" t="s">
        <v>957</v>
      </c>
      <c r="C379" s="200" t="s">
        <v>582</v>
      </c>
    </row>
    <row r="380" spans="1:3" x14ac:dyDescent="0.2">
      <c r="A380" s="200" t="s">
        <v>958</v>
      </c>
      <c r="B380" s="200" t="s">
        <v>959</v>
      </c>
      <c r="C380" s="200" t="s">
        <v>208</v>
      </c>
    </row>
    <row r="381" spans="1:3" x14ac:dyDescent="0.2">
      <c r="A381" s="200" t="s">
        <v>960</v>
      </c>
      <c r="B381" s="200" t="s">
        <v>961</v>
      </c>
      <c r="C381" s="200" t="s">
        <v>197</v>
      </c>
    </row>
    <row r="382" spans="1:3" x14ac:dyDescent="0.2">
      <c r="A382" s="200" t="s">
        <v>962</v>
      </c>
      <c r="B382" s="200" t="s">
        <v>963</v>
      </c>
      <c r="C382" s="200" t="s">
        <v>563</v>
      </c>
    </row>
    <row r="383" spans="1:3" x14ac:dyDescent="0.2">
      <c r="A383" s="200" t="s">
        <v>964</v>
      </c>
      <c r="B383" s="200" t="s">
        <v>965</v>
      </c>
      <c r="C383" s="200" t="s">
        <v>563</v>
      </c>
    </row>
    <row r="384" spans="1:3" x14ac:dyDescent="0.2">
      <c r="A384" s="200" t="s">
        <v>966</v>
      </c>
      <c r="B384" s="200" t="s">
        <v>967</v>
      </c>
      <c r="C384" s="200" t="s">
        <v>563</v>
      </c>
    </row>
    <row r="385" spans="1:3" x14ac:dyDescent="0.2">
      <c r="A385" s="200" t="s">
        <v>968</v>
      </c>
      <c r="B385" s="200" t="s">
        <v>969</v>
      </c>
      <c r="C385" s="200" t="s">
        <v>469</v>
      </c>
    </row>
    <row r="386" spans="1:3" x14ac:dyDescent="0.2">
      <c r="A386" s="200" t="s">
        <v>970</v>
      </c>
      <c r="B386" s="200" t="s">
        <v>971</v>
      </c>
      <c r="C386" s="200" t="s">
        <v>224</v>
      </c>
    </row>
    <row r="387" spans="1:3" x14ac:dyDescent="0.2">
      <c r="A387" s="200" t="s">
        <v>972</v>
      </c>
      <c r="B387" s="200" t="s">
        <v>973</v>
      </c>
      <c r="C387" s="200" t="s">
        <v>205</v>
      </c>
    </row>
    <row r="388" spans="1:3" x14ac:dyDescent="0.2">
      <c r="A388" s="200" t="s">
        <v>974</v>
      </c>
      <c r="B388" s="200" t="s">
        <v>975</v>
      </c>
      <c r="C388" s="200" t="s">
        <v>933</v>
      </c>
    </row>
    <row r="389" spans="1:3" x14ac:dyDescent="0.2">
      <c r="A389" s="200" t="s">
        <v>976</v>
      </c>
      <c r="B389" s="200" t="s">
        <v>977</v>
      </c>
      <c r="C389" s="200" t="s">
        <v>224</v>
      </c>
    </row>
    <row r="390" spans="1:3" x14ac:dyDescent="0.2">
      <c r="A390" s="200" t="s">
        <v>978</v>
      </c>
      <c r="B390" s="200" t="s">
        <v>979</v>
      </c>
      <c r="C390" s="200" t="s">
        <v>324</v>
      </c>
    </row>
    <row r="391" spans="1:3" x14ac:dyDescent="0.2">
      <c r="A391" s="200" t="s">
        <v>980</v>
      </c>
      <c r="B391" s="200" t="s">
        <v>981</v>
      </c>
      <c r="C391" s="200" t="s">
        <v>393</v>
      </c>
    </row>
    <row r="392" spans="1:3" x14ac:dyDescent="0.2">
      <c r="A392" s="200" t="s">
        <v>982</v>
      </c>
      <c r="B392" s="200" t="s">
        <v>983</v>
      </c>
      <c r="C392" s="200" t="s">
        <v>421</v>
      </c>
    </row>
    <row r="393" spans="1:3" x14ac:dyDescent="0.2">
      <c r="A393" s="200" t="s">
        <v>984</v>
      </c>
      <c r="B393" s="200" t="s">
        <v>985</v>
      </c>
      <c r="C393" s="200" t="s">
        <v>335</v>
      </c>
    </row>
    <row r="394" spans="1:3" x14ac:dyDescent="0.2">
      <c r="A394" s="200" t="s">
        <v>986</v>
      </c>
      <c r="B394" s="200" t="s">
        <v>987</v>
      </c>
      <c r="C394" s="200" t="s">
        <v>597</v>
      </c>
    </row>
    <row r="395" spans="1:3" x14ac:dyDescent="0.2">
      <c r="A395" s="200" t="s">
        <v>988</v>
      </c>
      <c r="B395" s="200" t="s">
        <v>989</v>
      </c>
      <c r="C395" s="200" t="s">
        <v>249</v>
      </c>
    </row>
    <row r="396" spans="1:3" x14ac:dyDescent="0.2">
      <c r="A396" s="200" t="s">
        <v>990</v>
      </c>
      <c r="B396" s="200" t="s">
        <v>991</v>
      </c>
      <c r="C396" s="200" t="s">
        <v>421</v>
      </c>
    </row>
    <row r="397" spans="1:3" x14ac:dyDescent="0.2">
      <c r="A397" s="200" t="s">
        <v>992</v>
      </c>
      <c r="B397" s="200" t="s">
        <v>993</v>
      </c>
      <c r="C397" s="200" t="s">
        <v>205</v>
      </c>
    </row>
    <row r="398" spans="1:3" x14ac:dyDescent="0.2">
      <c r="A398" s="200" t="s">
        <v>994</v>
      </c>
      <c r="B398" s="200" t="s">
        <v>995</v>
      </c>
      <c r="C398" s="200" t="s">
        <v>264</v>
      </c>
    </row>
    <row r="399" spans="1:3" x14ac:dyDescent="0.2">
      <c r="A399" s="200" t="s">
        <v>996</v>
      </c>
      <c r="B399" s="200" t="s">
        <v>997</v>
      </c>
      <c r="C399" s="200" t="s">
        <v>568</v>
      </c>
    </row>
    <row r="400" spans="1:3" x14ac:dyDescent="0.2">
      <c r="A400" s="200" t="s">
        <v>998</v>
      </c>
      <c r="B400" s="200" t="s">
        <v>999</v>
      </c>
      <c r="C400" s="200" t="s">
        <v>172</v>
      </c>
    </row>
    <row r="401" spans="1:3" x14ac:dyDescent="0.2">
      <c r="A401" s="200" t="s">
        <v>1000</v>
      </c>
      <c r="B401" s="200" t="s">
        <v>1001</v>
      </c>
      <c r="C401" s="200" t="s">
        <v>249</v>
      </c>
    </row>
    <row r="402" spans="1:3" x14ac:dyDescent="0.2">
      <c r="A402" s="200" t="s">
        <v>1002</v>
      </c>
      <c r="B402" s="200" t="s">
        <v>1003</v>
      </c>
      <c r="C402" s="200" t="s">
        <v>789</v>
      </c>
    </row>
    <row r="403" spans="1:3" x14ac:dyDescent="0.2">
      <c r="A403" s="200" t="s">
        <v>1004</v>
      </c>
      <c r="B403" s="200" t="s">
        <v>1005</v>
      </c>
      <c r="C403" s="200" t="s">
        <v>597</v>
      </c>
    </row>
    <row r="404" spans="1:3" x14ac:dyDescent="0.2">
      <c r="A404" s="200" t="s">
        <v>1006</v>
      </c>
      <c r="B404" s="200" t="s">
        <v>1007</v>
      </c>
      <c r="C404" s="200" t="s">
        <v>512</v>
      </c>
    </row>
    <row r="405" spans="1:3" x14ac:dyDescent="0.2">
      <c r="A405" s="200" t="s">
        <v>1008</v>
      </c>
      <c r="B405" s="200" t="s">
        <v>1009</v>
      </c>
      <c r="C405" s="200" t="s">
        <v>197</v>
      </c>
    </row>
    <row r="406" spans="1:3" x14ac:dyDescent="0.2">
      <c r="A406" s="200" t="s">
        <v>1010</v>
      </c>
      <c r="B406" s="200" t="s">
        <v>1011</v>
      </c>
      <c r="C406" s="200" t="s">
        <v>224</v>
      </c>
    </row>
    <row r="407" spans="1:3" x14ac:dyDescent="0.2">
      <c r="A407" s="200" t="s">
        <v>1012</v>
      </c>
      <c r="B407" s="200" t="s">
        <v>1013</v>
      </c>
      <c r="C407" s="200" t="s">
        <v>224</v>
      </c>
    </row>
    <row r="408" spans="1:3" x14ac:dyDescent="0.2">
      <c r="A408" s="200" t="s">
        <v>1014</v>
      </c>
      <c r="B408" s="200" t="s">
        <v>1015</v>
      </c>
      <c r="C408" s="200" t="s">
        <v>224</v>
      </c>
    </row>
    <row r="409" spans="1:3" x14ac:dyDescent="0.2">
      <c r="A409" s="200" t="s">
        <v>1016</v>
      </c>
      <c r="B409" s="200" t="s">
        <v>1017</v>
      </c>
      <c r="C409" s="200" t="s">
        <v>224</v>
      </c>
    </row>
    <row r="410" spans="1:3" x14ac:dyDescent="0.2">
      <c r="A410" s="200" t="s">
        <v>1018</v>
      </c>
      <c r="B410" s="200" t="s">
        <v>1019</v>
      </c>
      <c r="C410" s="200" t="s">
        <v>838</v>
      </c>
    </row>
    <row r="411" spans="1:3" x14ac:dyDescent="0.2">
      <c r="A411" s="200" t="s">
        <v>1020</v>
      </c>
      <c r="B411" s="200" t="s">
        <v>1021</v>
      </c>
      <c r="C411" s="200" t="s">
        <v>194</v>
      </c>
    </row>
    <row r="412" spans="1:3" x14ac:dyDescent="0.2">
      <c r="A412" s="200" t="s">
        <v>1022</v>
      </c>
      <c r="B412" s="200" t="s">
        <v>1023</v>
      </c>
      <c r="C412" s="200" t="s">
        <v>371</v>
      </c>
    </row>
    <row r="413" spans="1:3" x14ac:dyDescent="0.2">
      <c r="A413" s="200" t="s">
        <v>1024</v>
      </c>
      <c r="B413" s="200" t="s">
        <v>1025</v>
      </c>
      <c r="C413" s="200" t="s">
        <v>211</v>
      </c>
    </row>
    <row r="414" spans="1:3" x14ac:dyDescent="0.2">
      <c r="A414" s="200" t="s">
        <v>1026</v>
      </c>
      <c r="B414" s="200" t="s">
        <v>1027</v>
      </c>
      <c r="C414" s="200" t="s">
        <v>362</v>
      </c>
    </row>
    <row r="415" spans="1:3" x14ac:dyDescent="0.2">
      <c r="A415" s="200" t="s">
        <v>1028</v>
      </c>
      <c r="B415" s="200" t="s">
        <v>1029</v>
      </c>
      <c r="C415" s="200" t="s">
        <v>205</v>
      </c>
    </row>
    <row r="416" spans="1:3" x14ac:dyDescent="0.2">
      <c r="A416" s="200" t="s">
        <v>1030</v>
      </c>
      <c r="B416" s="200" t="s">
        <v>1031</v>
      </c>
      <c r="C416" s="200" t="s">
        <v>324</v>
      </c>
    </row>
    <row r="417" spans="1:3" x14ac:dyDescent="0.2">
      <c r="A417" s="200" t="s">
        <v>1032</v>
      </c>
      <c r="B417" s="200" t="s">
        <v>1033</v>
      </c>
      <c r="C417" s="200" t="s">
        <v>324</v>
      </c>
    </row>
    <row r="418" spans="1:3" x14ac:dyDescent="0.2">
      <c r="A418" s="200" t="s">
        <v>1034</v>
      </c>
      <c r="B418" s="200" t="s">
        <v>1035</v>
      </c>
      <c r="C418" s="200" t="s">
        <v>638</v>
      </c>
    </row>
    <row r="419" spans="1:3" x14ac:dyDescent="0.2">
      <c r="A419" s="200" t="s">
        <v>1036</v>
      </c>
      <c r="B419" s="200" t="s">
        <v>1037</v>
      </c>
      <c r="C419" s="200" t="s">
        <v>597</v>
      </c>
    </row>
    <row r="420" spans="1:3" x14ac:dyDescent="0.2">
      <c r="A420" s="200" t="s">
        <v>1038</v>
      </c>
      <c r="B420" s="200" t="s">
        <v>1039</v>
      </c>
      <c r="C420" s="200" t="s">
        <v>324</v>
      </c>
    </row>
    <row r="421" spans="1:3" x14ac:dyDescent="0.2">
      <c r="A421" s="200" t="s">
        <v>1040</v>
      </c>
      <c r="B421" s="200" t="s">
        <v>1041</v>
      </c>
      <c r="C421" s="200" t="s">
        <v>270</v>
      </c>
    </row>
    <row r="422" spans="1:3" x14ac:dyDescent="0.2">
      <c r="A422" s="200" t="s">
        <v>1042</v>
      </c>
      <c r="B422" s="200" t="s">
        <v>1043</v>
      </c>
      <c r="C422" s="200" t="s">
        <v>498</v>
      </c>
    </row>
    <row r="423" spans="1:3" x14ac:dyDescent="0.2">
      <c r="A423" s="200" t="s">
        <v>1044</v>
      </c>
      <c r="B423" s="200" t="s">
        <v>1045</v>
      </c>
      <c r="C423" s="200" t="s">
        <v>597</v>
      </c>
    </row>
    <row r="424" spans="1:3" x14ac:dyDescent="0.2">
      <c r="A424" s="200" t="s">
        <v>1046</v>
      </c>
      <c r="B424" s="200" t="s">
        <v>1047</v>
      </c>
      <c r="C424" s="200" t="s">
        <v>838</v>
      </c>
    </row>
    <row r="425" spans="1:3" x14ac:dyDescent="0.2">
      <c r="A425" s="200" t="s">
        <v>1048</v>
      </c>
      <c r="B425" s="200" t="s">
        <v>1049</v>
      </c>
      <c r="C425" s="200" t="s">
        <v>208</v>
      </c>
    </row>
    <row r="426" spans="1:3" x14ac:dyDescent="0.2">
      <c r="A426" s="200" t="s">
        <v>1050</v>
      </c>
      <c r="B426" s="200" t="s">
        <v>1051</v>
      </c>
      <c r="C426" s="200" t="s">
        <v>324</v>
      </c>
    </row>
    <row r="427" spans="1:3" x14ac:dyDescent="0.2">
      <c r="A427" s="200" t="s">
        <v>1052</v>
      </c>
      <c r="B427" s="200" t="s">
        <v>1053</v>
      </c>
      <c r="C427" s="200" t="s">
        <v>549</v>
      </c>
    </row>
    <row r="428" spans="1:3" x14ac:dyDescent="0.2">
      <c r="A428" s="200" t="s">
        <v>1054</v>
      </c>
      <c r="B428" s="200" t="s">
        <v>1055</v>
      </c>
      <c r="C428" s="200" t="s">
        <v>264</v>
      </c>
    </row>
    <row r="429" spans="1:3" x14ac:dyDescent="0.2">
      <c r="A429" s="200" t="s">
        <v>1056</v>
      </c>
      <c r="B429" s="200" t="s">
        <v>1057</v>
      </c>
      <c r="C429" s="200" t="s">
        <v>264</v>
      </c>
    </row>
    <row r="430" spans="1:3" x14ac:dyDescent="0.2">
      <c r="A430" s="200" t="s">
        <v>1058</v>
      </c>
      <c r="B430" s="200" t="s">
        <v>1059</v>
      </c>
      <c r="C430" s="200" t="s">
        <v>172</v>
      </c>
    </row>
    <row r="431" spans="1:3" x14ac:dyDescent="0.2">
      <c r="A431" s="200" t="s">
        <v>1060</v>
      </c>
      <c r="B431" s="200" t="s">
        <v>1061</v>
      </c>
      <c r="C431" s="200" t="s">
        <v>200</v>
      </c>
    </row>
    <row r="432" spans="1:3" x14ac:dyDescent="0.2">
      <c r="A432" s="200" t="s">
        <v>1062</v>
      </c>
      <c r="B432" s="200" t="s">
        <v>1063</v>
      </c>
      <c r="C432" s="200" t="s">
        <v>194</v>
      </c>
    </row>
    <row r="433" spans="1:3" x14ac:dyDescent="0.2">
      <c r="A433" s="200" t="s">
        <v>1064</v>
      </c>
      <c r="B433" s="200" t="s">
        <v>1065</v>
      </c>
      <c r="C433" s="200" t="s">
        <v>264</v>
      </c>
    </row>
    <row r="434" spans="1:3" x14ac:dyDescent="0.2">
      <c r="A434" s="200" t="s">
        <v>1066</v>
      </c>
      <c r="B434" s="200" t="s">
        <v>1067</v>
      </c>
      <c r="C434" s="200" t="s">
        <v>205</v>
      </c>
    </row>
    <row r="435" spans="1:3" x14ac:dyDescent="0.2">
      <c r="A435" s="200" t="s">
        <v>1068</v>
      </c>
      <c r="B435" s="200" t="s">
        <v>1069</v>
      </c>
      <c r="C435" s="200" t="s">
        <v>200</v>
      </c>
    </row>
    <row r="436" spans="1:3" x14ac:dyDescent="0.2">
      <c r="A436" s="200" t="s">
        <v>1070</v>
      </c>
      <c r="B436" s="200" t="s">
        <v>1071</v>
      </c>
      <c r="C436" s="200" t="s">
        <v>305</v>
      </c>
    </row>
    <row r="437" spans="1:3" x14ac:dyDescent="0.2">
      <c r="A437" s="200" t="s">
        <v>1072</v>
      </c>
      <c r="B437" s="200" t="s">
        <v>1073</v>
      </c>
      <c r="C437" s="200" t="s">
        <v>382</v>
      </c>
    </row>
    <row r="438" spans="1:3" x14ac:dyDescent="0.2">
      <c r="A438" s="200" t="s">
        <v>1074</v>
      </c>
      <c r="B438" s="200" t="s">
        <v>1075</v>
      </c>
      <c r="C438" s="200" t="s">
        <v>838</v>
      </c>
    </row>
    <row r="439" spans="1:3" x14ac:dyDescent="0.2">
      <c r="A439" s="200" t="s">
        <v>1076</v>
      </c>
      <c r="B439" s="200" t="s">
        <v>1077</v>
      </c>
      <c r="C439" s="200" t="s">
        <v>421</v>
      </c>
    </row>
    <row r="440" spans="1:3" x14ac:dyDescent="0.2">
      <c r="A440" s="200" t="s">
        <v>1078</v>
      </c>
      <c r="B440" s="200" t="s">
        <v>1079</v>
      </c>
      <c r="C440" s="200" t="s">
        <v>324</v>
      </c>
    </row>
    <row r="441" spans="1:3" x14ac:dyDescent="0.2">
      <c r="A441" s="200" t="s">
        <v>1080</v>
      </c>
      <c r="B441" s="200" t="s">
        <v>1081</v>
      </c>
      <c r="C441" s="200" t="s">
        <v>498</v>
      </c>
    </row>
    <row r="442" spans="1:3" x14ac:dyDescent="0.2">
      <c r="A442" s="200" t="s">
        <v>1082</v>
      </c>
      <c r="B442" s="200" t="s">
        <v>1083</v>
      </c>
      <c r="C442" s="200" t="s">
        <v>208</v>
      </c>
    </row>
    <row r="443" spans="1:3" x14ac:dyDescent="0.2">
      <c r="A443" s="200" t="s">
        <v>1084</v>
      </c>
      <c r="B443" s="200" t="s">
        <v>1085</v>
      </c>
      <c r="C443" s="200" t="s">
        <v>351</v>
      </c>
    </row>
    <row r="444" spans="1:3" x14ac:dyDescent="0.2">
      <c r="A444" s="200" t="s">
        <v>1086</v>
      </c>
      <c r="B444" s="200" t="s">
        <v>1087</v>
      </c>
      <c r="C444" s="200" t="s">
        <v>838</v>
      </c>
    </row>
    <row r="445" spans="1:3" x14ac:dyDescent="0.2">
      <c r="A445" s="200" t="s">
        <v>1088</v>
      </c>
      <c r="B445" s="200" t="s">
        <v>1089</v>
      </c>
      <c r="C445" s="200" t="s">
        <v>218</v>
      </c>
    </row>
    <row r="446" spans="1:3" x14ac:dyDescent="0.2">
      <c r="A446" s="200" t="s">
        <v>1090</v>
      </c>
      <c r="B446" s="200" t="s">
        <v>1091</v>
      </c>
      <c r="C446" s="200" t="s">
        <v>205</v>
      </c>
    </row>
    <row r="447" spans="1:3" x14ac:dyDescent="0.2">
      <c r="A447" s="200" t="s">
        <v>1092</v>
      </c>
      <c r="B447" s="200" t="s">
        <v>1093</v>
      </c>
      <c r="C447" s="200" t="s">
        <v>249</v>
      </c>
    </row>
    <row r="448" spans="1:3" x14ac:dyDescent="0.2">
      <c r="A448" s="200" t="s">
        <v>1094</v>
      </c>
      <c r="B448" s="200" t="s">
        <v>1095</v>
      </c>
      <c r="C448" s="200" t="s">
        <v>249</v>
      </c>
    </row>
    <row r="449" spans="1:3" x14ac:dyDescent="0.2">
      <c r="A449" s="200" t="s">
        <v>1096</v>
      </c>
      <c r="B449" s="200" t="s">
        <v>1097</v>
      </c>
      <c r="C449" s="200" t="s">
        <v>393</v>
      </c>
    </row>
    <row r="450" spans="1:3" x14ac:dyDescent="0.2">
      <c r="A450" s="200" t="s">
        <v>1098</v>
      </c>
      <c r="B450" s="200" t="s">
        <v>1099</v>
      </c>
      <c r="C450" s="200" t="s">
        <v>151</v>
      </c>
    </row>
    <row r="451" spans="1:3" x14ac:dyDescent="0.2">
      <c r="A451" s="200" t="s">
        <v>1100</v>
      </c>
      <c r="B451" s="200" t="s">
        <v>1101</v>
      </c>
      <c r="C451" s="200" t="s">
        <v>200</v>
      </c>
    </row>
    <row r="452" spans="1:3" x14ac:dyDescent="0.2">
      <c r="A452" s="200" t="s">
        <v>1102</v>
      </c>
      <c r="B452" s="200" t="s">
        <v>1103</v>
      </c>
      <c r="C452" s="200" t="s">
        <v>205</v>
      </c>
    </row>
    <row r="453" spans="1:3" x14ac:dyDescent="0.2">
      <c r="A453" s="200" t="s">
        <v>1104</v>
      </c>
      <c r="B453" s="200" t="s">
        <v>1105</v>
      </c>
      <c r="C453" s="200" t="s">
        <v>224</v>
      </c>
    </row>
    <row r="454" spans="1:3" x14ac:dyDescent="0.2">
      <c r="A454" s="200" t="s">
        <v>1106</v>
      </c>
      <c r="B454" s="200" t="s">
        <v>1107</v>
      </c>
      <c r="C454" s="200" t="s">
        <v>200</v>
      </c>
    </row>
    <row r="455" spans="1:3" x14ac:dyDescent="0.2">
      <c r="A455" s="200" t="s">
        <v>1108</v>
      </c>
      <c r="B455" s="200" t="s">
        <v>1109</v>
      </c>
      <c r="C455" s="200" t="s">
        <v>224</v>
      </c>
    </row>
    <row r="456" spans="1:3" x14ac:dyDescent="0.2">
      <c r="A456" s="200" t="s">
        <v>1110</v>
      </c>
      <c r="B456" s="200" t="s">
        <v>1111</v>
      </c>
      <c r="C456" s="200" t="s">
        <v>224</v>
      </c>
    </row>
    <row r="457" spans="1:3" x14ac:dyDescent="0.2">
      <c r="A457" s="200" t="s">
        <v>1112</v>
      </c>
      <c r="B457" s="200" t="s">
        <v>1113</v>
      </c>
      <c r="C457" s="200" t="s">
        <v>568</v>
      </c>
    </row>
    <row r="458" spans="1:3" x14ac:dyDescent="0.2">
      <c r="A458" s="200" t="s">
        <v>1114</v>
      </c>
      <c r="B458" s="200" t="s">
        <v>1115</v>
      </c>
      <c r="C458" s="200" t="s">
        <v>270</v>
      </c>
    </row>
    <row r="459" spans="1:3" x14ac:dyDescent="0.2">
      <c r="A459" s="200" t="s">
        <v>1116</v>
      </c>
      <c r="B459" s="200" t="s">
        <v>1117</v>
      </c>
      <c r="C459" s="200" t="s">
        <v>270</v>
      </c>
    </row>
    <row r="460" spans="1:3" x14ac:dyDescent="0.2">
      <c r="A460" s="200" t="s">
        <v>1118</v>
      </c>
      <c r="B460" s="200" t="s">
        <v>1119</v>
      </c>
      <c r="C460" s="200" t="s">
        <v>371</v>
      </c>
    </row>
    <row r="461" spans="1:3" x14ac:dyDescent="0.2">
      <c r="A461" s="200" t="s">
        <v>1120</v>
      </c>
      <c r="B461" s="200" t="s">
        <v>1121</v>
      </c>
      <c r="C461" s="200" t="s">
        <v>298</v>
      </c>
    </row>
    <row r="462" spans="1:3" x14ac:dyDescent="0.2">
      <c r="A462" s="200" t="s">
        <v>1122</v>
      </c>
      <c r="B462" s="200" t="s">
        <v>1123</v>
      </c>
      <c r="C462" s="200" t="s">
        <v>194</v>
      </c>
    </row>
    <row r="463" spans="1:3" x14ac:dyDescent="0.2">
      <c r="A463" s="200" t="s">
        <v>1124</v>
      </c>
      <c r="B463" s="200" t="s">
        <v>1125</v>
      </c>
      <c r="C463" s="200" t="s">
        <v>538</v>
      </c>
    </row>
    <row r="464" spans="1:3" x14ac:dyDescent="0.2">
      <c r="A464" s="200" t="s">
        <v>1126</v>
      </c>
      <c r="B464" s="200" t="s">
        <v>1127</v>
      </c>
      <c r="C464" s="200" t="s">
        <v>421</v>
      </c>
    </row>
    <row r="465" spans="1:3" x14ac:dyDescent="0.2">
      <c r="A465" s="200" t="s">
        <v>1128</v>
      </c>
      <c r="B465" s="200" t="s">
        <v>1129</v>
      </c>
      <c r="C465" s="200" t="s">
        <v>933</v>
      </c>
    </row>
    <row r="466" spans="1:3" x14ac:dyDescent="0.2">
      <c r="A466" s="200" t="s">
        <v>1130</v>
      </c>
      <c r="B466" s="200" t="s">
        <v>1131</v>
      </c>
      <c r="C466" s="200" t="s">
        <v>538</v>
      </c>
    </row>
    <row r="467" spans="1:3" x14ac:dyDescent="0.2">
      <c r="A467" s="200" t="s">
        <v>1132</v>
      </c>
      <c r="B467" s="200" t="s">
        <v>1133</v>
      </c>
      <c r="C467" s="200" t="s">
        <v>552</v>
      </c>
    </row>
    <row r="468" spans="1:3" x14ac:dyDescent="0.2">
      <c r="A468" s="200" t="s">
        <v>1134</v>
      </c>
      <c r="B468" s="200" t="s">
        <v>1135</v>
      </c>
      <c r="C468" s="200" t="s">
        <v>200</v>
      </c>
    </row>
    <row r="469" spans="1:3" x14ac:dyDescent="0.2">
      <c r="A469" s="200" t="s">
        <v>1136</v>
      </c>
      <c r="B469" s="200" t="s">
        <v>1137</v>
      </c>
      <c r="C469" s="200" t="s">
        <v>208</v>
      </c>
    </row>
    <row r="470" spans="1:3" x14ac:dyDescent="0.2">
      <c r="A470" s="200" t="s">
        <v>1138</v>
      </c>
      <c r="B470" s="200" t="s">
        <v>1139</v>
      </c>
      <c r="C470" s="200" t="s">
        <v>208</v>
      </c>
    </row>
    <row r="471" spans="1:3" x14ac:dyDescent="0.2">
      <c r="A471" s="200" t="s">
        <v>1140</v>
      </c>
      <c r="B471" s="200" t="s">
        <v>1141</v>
      </c>
      <c r="C471" s="200" t="s">
        <v>335</v>
      </c>
    </row>
    <row r="472" spans="1:3" x14ac:dyDescent="0.2">
      <c r="A472" s="200" t="s">
        <v>1142</v>
      </c>
      <c r="B472" s="200" t="s">
        <v>1143</v>
      </c>
      <c r="C472" s="200" t="s">
        <v>335</v>
      </c>
    </row>
    <row r="473" spans="1:3" x14ac:dyDescent="0.2">
      <c r="A473" s="200" t="s">
        <v>1144</v>
      </c>
      <c r="B473" s="200" t="s">
        <v>1145</v>
      </c>
      <c r="C473" s="200" t="s">
        <v>205</v>
      </c>
    </row>
    <row r="474" spans="1:3" x14ac:dyDescent="0.2">
      <c r="A474" s="200" t="s">
        <v>1146</v>
      </c>
      <c r="B474" s="200" t="s">
        <v>1147</v>
      </c>
      <c r="C474" s="200" t="s">
        <v>151</v>
      </c>
    </row>
    <row r="475" spans="1:3" x14ac:dyDescent="0.2">
      <c r="A475" s="200" t="s">
        <v>1148</v>
      </c>
      <c r="B475" s="200" t="s">
        <v>1149</v>
      </c>
      <c r="C475" s="200" t="s">
        <v>264</v>
      </c>
    </row>
    <row r="476" spans="1:3" x14ac:dyDescent="0.2">
      <c r="A476" s="200" t="s">
        <v>1150</v>
      </c>
      <c r="B476" s="200" t="s">
        <v>1151</v>
      </c>
      <c r="C476" s="200" t="s">
        <v>638</v>
      </c>
    </row>
    <row r="477" spans="1:3" x14ac:dyDescent="0.2">
      <c r="A477" s="200" t="s">
        <v>1152</v>
      </c>
      <c r="B477" s="200" t="s">
        <v>1153</v>
      </c>
      <c r="C477" s="200" t="s">
        <v>205</v>
      </c>
    </row>
    <row r="478" spans="1:3" x14ac:dyDescent="0.2">
      <c r="A478" s="200" t="s">
        <v>1154</v>
      </c>
      <c r="B478" s="200" t="s">
        <v>1155</v>
      </c>
      <c r="C478" s="200" t="s">
        <v>161</v>
      </c>
    </row>
    <row r="479" spans="1:3" x14ac:dyDescent="0.2">
      <c r="A479" s="200" t="s">
        <v>1156</v>
      </c>
      <c r="B479" s="200" t="s">
        <v>1157</v>
      </c>
      <c r="C479" s="200" t="s">
        <v>512</v>
      </c>
    </row>
    <row r="480" spans="1:3" x14ac:dyDescent="0.2">
      <c r="A480" s="200" t="s">
        <v>1158</v>
      </c>
      <c r="B480" s="200" t="s">
        <v>1159</v>
      </c>
      <c r="C480" s="200" t="s">
        <v>1160</v>
      </c>
    </row>
    <row r="481" spans="1:3" x14ac:dyDescent="0.2">
      <c r="A481" s="200" t="s">
        <v>1161</v>
      </c>
      <c r="B481" s="200" t="s">
        <v>1162</v>
      </c>
      <c r="C481" s="200" t="s">
        <v>1160</v>
      </c>
    </row>
    <row r="482" spans="1:3" x14ac:dyDescent="0.2">
      <c r="A482" s="200" t="s">
        <v>1163</v>
      </c>
      <c r="B482" s="200" t="s">
        <v>1164</v>
      </c>
      <c r="C482" s="200" t="s">
        <v>568</v>
      </c>
    </row>
    <row r="483" spans="1:3" x14ac:dyDescent="0.2">
      <c r="A483" s="200" t="s">
        <v>1165</v>
      </c>
      <c r="B483" s="200" t="s">
        <v>1166</v>
      </c>
      <c r="C483" s="200" t="s">
        <v>597</v>
      </c>
    </row>
    <row r="484" spans="1:3" x14ac:dyDescent="0.2">
      <c r="A484" s="200" t="s">
        <v>1167</v>
      </c>
      <c r="B484" s="200" t="s">
        <v>1168</v>
      </c>
      <c r="C484" s="200" t="s">
        <v>538</v>
      </c>
    </row>
    <row r="485" spans="1:3" x14ac:dyDescent="0.2">
      <c r="A485" s="200" t="s">
        <v>1169</v>
      </c>
      <c r="B485" s="200" t="s">
        <v>1170</v>
      </c>
      <c r="C485" s="200" t="s">
        <v>324</v>
      </c>
    </row>
    <row r="486" spans="1:3" x14ac:dyDescent="0.2">
      <c r="A486" s="200" t="s">
        <v>1171</v>
      </c>
      <c r="B486" s="200" t="s">
        <v>1172</v>
      </c>
      <c r="C486" s="200" t="s">
        <v>549</v>
      </c>
    </row>
    <row r="487" spans="1:3" x14ac:dyDescent="0.2">
      <c r="A487" s="200" t="s">
        <v>1173</v>
      </c>
      <c r="B487" s="200" t="s">
        <v>1174</v>
      </c>
      <c r="C487" s="200" t="s">
        <v>498</v>
      </c>
    </row>
    <row r="488" spans="1:3" x14ac:dyDescent="0.2">
      <c r="A488" s="200" t="s">
        <v>1175</v>
      </c>
      <c r="B488" s="200" t="s">
        <v>1176</v>
      </c>
      <c r="C488" s="200" t="s">
        <v>498</v>
      </c>
    </row>
    <row r="489" spans="1:3" x14ac:dyDescent="0.2">
      <c r="A489" s="200" t="s">
        <v>1177</v>
      </c>
      <c r="B489" s="200" t="s">
        <v>1178</v>
      </c>
      <c r="C489" s="200" t="s">
        <v>498</v>
      </c>
    </row>
    <row r="490" spans="1:3" x14ac:dyDescent="0.2">
      <c r="A490" s="200" t="s">
        <v>1179</v>
      </c>
      <c r="B490" s="200" t="s">
        <v>1180</v>
      </c>
      <c r="C490" s="200" t="s">
        <v>512</v>
      </c>
    </row>
    <row r="491" spans="1:3" x14ac:dyDescent="0.2">
      <c r="A491" s="200" t="s">
        <v>1181</v>
      </c>
      <c r="B491" s="200" t="s">
        <v>1182</v>
      </c>
      <c r="C491" s="200" t="s">
        <v>568</v>
      </c>
    </row>
    <row r="492" spans="1:3" x14ac:dyDescent="0.2">
      <c r="A492" s="200" t="s">
        <v>1183</v>
      </c>
      <c r="B492" s="200" t="s">
        <v>1184</v>
      </c>
      <c r="C492" s="200" t="s">
        <v>218</v>
      </c>
    </row>
    <row r="493" spans="1:3" x14ac:dyDescent="0.2">
      <c r="A493" s="200" t="s">
        <v>1185</v>
      </c>
      <c r="B493" s="200" t="s">
        <v>1186</v>
      </c>
      <c r="C493" s="200" t="s">
        <v>568</v>
      </c>
    </row>
    <row r="494" spans="1:3" x14ac:dyDescent="0.2">
      <c r="A494" s="200" t="s">
        <v>1187</v>
      </c>
      <c r="B494" s="200" t="s">
        <v>1188</v>
      </c>
      <c r="C494" s="200" t="s">
        <v>503</v>
      </c>
    </row>
    <row r="495" spans="1:3" x14ac:dyDescent="0.2">
      <c r="A495" s="200" t="s">
        <v>1189</v>
      </c>
      <c r="B495" s="200" t="s">
        <v>1190</v>
      </c>
      <c r="C495" s="200" t="s">
        <v>224</v>
      </c>
    </row>
    <row r="496" spans="1:3" x14ac:dyDescent="0.2">
      <c r="A496" s="200" t="s">
        <v>1191</v>
      </c>
      <c r="B496" s="200" t="s">
        <v>1192</v>
      </c>
      <c r="C496" s="200" t="s">
        <v>563</v>
      </c>
    </row>
    <row r="497" spans="1:3" x14ac:dyDescent="0.2">
      <c r="A497" s="200" t="s">
        <v>1193</v>
      </c>
      <c r="B497" s="200" t="s">
        <v>1194</v>
      </c>
      <c r="C497" s="200" t="s">
        <v>267</v>
      </c>
    </row>
    <row r="498" spans="1:3" x14ac:dyDescent="0.2">
      <c r="A498" s="200" t="s">
        <v>1195</v>
      </c>
      <c r="B498" s="200" t="s">
        <v>1196</v>
      </c>
      <c r="C498" s="200" t="s">
        <v>208</v>
      </c>
    </row>
    <row r="499" spans="1:3" x14ac:dyDescent="0.2">
      <c r="A499" s="200" t="s">
        <v>1197</v>
      </c>
      <c r="B499" s="200" t="s">
        <v>1198</v>
      </c>
      <c r="C499" s="200" t="s">
        <v>208</v>
      </c>
    </row>
    <row r="500" spans="1:3" x14ac:dyDescent="0.2">
      <c r="A500" s="200" t="s">
        <v>1199</v>
      </c>
      <c r="B500" s="200" t="s">
        <v>1200</v>
      </c>
      <c r="C500" s="200" t="s">
        <v>393</v>
      </c>
    </row>
    <row r="501" spans="1:3" x14ac:dyDescent="0.2">
      <c r="A501" s="200" t="s">
        <v>1201</v>
      </c>
      <c r="B501" s="200" t="s">
        <v>1202</v>
      </c>
      <c r="C501" s="200" t="s">
        <v>351</v>
      </c>
    </row>
    <row r="502" spans="1:3" x14ac:dyDescent="0.2">
      <c r="A502" s="200" t="s">
        <v>1203</v>
      </c>
      <c r="B502" s="200" t="s">
        <v>1204</v>
      </c>
      <c r="C502" s="200" t="s">
        <v>298</v>
      </c>
    </row>
    <row r="503" spans="1:3" x14ac:dyDescent="0.2">
      <c r="A503" s="200" t="s">
        <v>1205</v>
      </c>
      <c r="B503" s="200" t="s">
        <v>1206</v>
      </c>
      <c r="C503" s="200" t="s">
        <v>264</v>
      </c>
    </row>
    <row r="504" spans="1:3" x14ac:dyDescent="0.2">
      <c r="A504" s="200" t="s">
        <v>1207</v>
      </c>
      <c r="B504" s="200" t="s">
        <v>1208</v>
      </c>
      <c r="C504" s="200" t="s">
        <v>224</v>
      </c>
    </row>
    <row r="505" spans="1:3" x14ac:dyDescent="0.2">
      <c r="A505" s="200" t="s">
        <v>1209</v>
      </c>
      <c r="B505" s="200" t="s">
        <v>1210</v>
      </c>
      <c r="C505" s="200" t="s">
        <v>224</v>
      </c>
    </row>
    <row r="506" spans="1:3" x14ac:dyDescent="0.2">
      <c r="A506" s="200" t="s">
        <v>1211</v>
      </c>
      <c r="B506" s="200" t="s">
        <v>1212</v>
      </c>
      <c r="C506" s="200" t="s">
        <v>224</v>
      </c>
    </row>
    <row r="507" spans="1:3" x14ac:dyDescent="0.2">
      <c r="A507" s="200" t="s">
        <v>1213</v>
      </c>
      <c r="B507" s="200" t="s">
        <v>1214</v>
      </c>
      <c r="C507" s="200" t="s">
        <v>538</v>
      </c>
    </row>
    <row r="508" spans="1:3" x14ac:dyDescent="0.2">
      <c r="A508" s="200" t="s">
        <v>1215</v>
      </c>
      <c r="B508" s="200" t="s">
        <v>1216</v>
      </c>
      <c r="C508" s="200" t="s">
        <v>344</v>
      </c>
    </row>
    <row r="509" spans="1:3" x14ac:dyDescent="0.2">
      <c r="A509" s="200" t="s">
        <v>1217</v>
      </c>
      <c r="B509" s="200" t="s">
        <v>1218</v>
      </c>
      <c r="C509" s="200" t="s">
        <v>838</v>
      </c>
    </row>
    <row r="510" spans="1:3" x14ac:dyDescent="0.2">
      <c r="A510" s="200" t="s">
        <v>1219</v>
      </c>
      <c r="B510" s="200" t="s">
        <v>1220</v>
      </c>
      <c r="C510" s="200" t="s">
        <v>151</v>
      </c>
    </row>
    <row r="511" spans="1:3" x14ac:dyDescent="0.2">
      <c r="A511" s="200" t="s">
        <v>1221</v>
      </c>
      <c r="B511" s="200" t="s">
        <v>1222</v>
      </c>
      <c r="C511" s="200" t="s">
        <v>421</v>
      </c>
    </row>
    <row r="512" spans="1:3" x14ac:dyDescent="0.2">
      <c r="A512" s="200" t="s">
        <v>1223</v>
      </c>
      <c r="B512" s="200" t="s">
        <v>1224</v>
      </c>
      <c r="C512" s="200" t="s">
        <v>421</v>
      </c>
    </row>
    <row r="513" spans="1:3" x14ac:dyDescent="0.2">
      <c r="A513" s="200" t="s">
        <v>1225</v>
      </c>
      <c r="B513" s="200" t="s">
        <v>1226</v>
      </c>
      <c r="C513" s="200" t="s">
        <v>264</v>
      </c>
    </row>
    <row r="514" spans="1:3" x14ac:dyDescent="0.2">
      <c r="A514" s="200" t="s">
        <v>1227</v>
      </c>
      <c r="B514" s="200" t="s">
        <v>1228</v>
      </c>
      <c r="C514" s="200" t="s">
        <v>264</v>
      </c>
    </row>
    <row r="515" spans="1:3" x14ac:dyDescent="0.2">
      <c r="A515" s="200" t="s">
        <v>1229</v>
      </c>
      <c r="B515" s="200" t="s">
        <v>1230</v>
      </c>
      <c r="C515" s="200" t="s">
        <v>933</v>
      </c>
    </row>
    <row r="516" spans="1:3" x14ac:dyDescent="0.2">
      <c r="A516" s="200" t="s">
        <v>1231</v>
      </c>
      <c r="B516" s="200" t="s">
        <v>1232</v>
      </c>
      <c r="C516" s="200" t="s">
        <v>218</v>
      </c>
    </row>
    <row r="517" spans="1:3" x14ac:dyDescent="0.2">
      <c r="A517" s="200" t="s">
        <v>1233</v>
      </c>
      <c r="B517" s="200" t="s">
        <v>1234</v>
      </c>
      <c r="C517" s="200" t="s">
        <v>933</v>
      </c>
    </row>
    <row r="518" spans="1:3" x14ac:dyDescent="0.2">
      <c r="A518" s="200" t="s">
        <v>1235</v>
      </c>
      <c r="B518" s="200" t="s">
        <v>1236</v>
      </c>
      <c r="C518" s="200" t="s">
        <v>200</v>
      </c>
    </row>
    <row r="519" spans="1:3" x14ac:dyDescent="0.2">
      <c r="A519" s="200" t="s">
        <v>1237</v>
      </c>
      <c r="B519" s="200" t="s">
        <v>1238</v>
      </c>
      <c r="C519" s="200" t="s">
        <v>597</v>
      </c>
    </row>
    <row r="520" spans="1:3" x14ac:dyDescent="0.2">
      <c r="A520" s="200" t="s">
        <v>1239</v>
      </c>
      <c r="B520" s="200" t="s">
        <v>1240</v>
      </c>
      <c r="C520" s="200" t="s">
        <v>270</v>
      </c>
    </row>
    <row r="521" spans="1:3" x14ac:dyDescent="0.2">
      <c r="A521" s="200" t="s">
        <v>1241</v>
      </c>
      <c r="B521" s="200" t="s">
        <v>1242</v>
      </c>
      <c r="C521" s="200" t="s">
        <v>270</v>
      </c>
    </row>
    <row r="522" spans="1:3" x14ac:dyDescent="0.2">
      <c r="A522" s="200" t="s">
        <v>1243</v>
      </c>
      <c r="B522" s="200" t="s">
        <v>1244</v>
      </c>
      <c r="C522" s="200" t="s">
        <v>270</v>
      </c>
    </row>
    <row r="523" spans="1:3" x14ac:dyDescent="0.2">
      <c r="A523" s="200" t="s">
        <v>1245</v>
      </c>
      <c r="B523" s="200" t="s">
        <v>1246</v>
      </c>
      <c r="C523" s="200" t="s">
        <v>933</v>
      </c>
    </row>
    <row r="524" spans="1:3" x14ac:dyDescent="0.2">
      <c r="A524" s="200" t="s">
        <v>1247</v>
      </c>
      <c r="B524" s="200" t="s">
        <v>1248</v>
      </c>
      <c r="C524" s="200" t="s">
        <v>933</v>
      </c>
    </row>
    <row r="525" spans="1:3" x14ac:dyDescent="0.2">
      <c r="A525" s="200" t="s">
        <v>1249</v>
      </c>
      <c r="B525" s="200" t="s">
        <v>1250</v>
      </c>
      <c r="C525" s="200" t="s">
        <v>933</v>
      </c>
    </row>
    <row r="526" spans="1:3" x14ac:dyDescent="0.2">
      <c r="A526" s="200" t="s">
        <v>1251</v>
      </c>
      <c r="B526" s="200" t="s">
        <v>1252</v>
      </c>
      <c r="C526" s="200" t="s">
        <v>889</v>
      </c>
    </row>
    <row r="527" spans="1:3" x14ac:dyDescent="0.2">
      <c r="A527" s="200" t="s">
        <v>1253</v>
      </c>
      <c r="B527" s="200" t="s">
        <v>1254</v>
      </c>
      <c r="C527" s="200" t="s">
        <v>279</v>
      </c>
    </row>
    <row r="528" spans="1:3" x14ac:dyDescent="0.2">
      <c r="A528" s="200" t="s">
        <v>1255</v>
      </c>
      <c r="B528" s="200" t="s">
        <v>1256</v>
      </c>
      <c r="C528" s="200" t="s">
        <v>279</v>
      </c>
    </row>
    <row r="529" spans="1:3" x14ac:dyDescent="0.2">
      <c r="A529" s="200" t="s">
        <v>1257</v>
      </c>
      <c r="B529" s="200" t="s">
        <v>1258</v>
      </c>
      <c r="C529" s="200" t="s">
        <v>279</v>
      </c>
    </row>
    <row r="530" spans="1:3" x14ac:dyDescent="0.2">
      <c r="A530" s="200" t="s">
        <v>1259</v>
      </c>
      <c r="B530" s="200" t="s">
        <v>1260</v>
      </c>
      <c r="C530" s="200" t="s">
        <v>279</v>
      </c>
    </row>
    <row r="531" spans="1:3" x14ac:dyDescent="0.2">
      <c r="A531" s="200" t="s">
        <v>1261</v>
      </c>
      <c r="B531" s="200" t="s">
        <v>1262</v>
      </c>
      <c r="C531" s="200" t="s">
        <v>298</v>
      </c>
    </row>
    <row r="532" spans="1:3" x14ac:dyDescent="0.2">
      <c r="A532" s="200" t="s">
        <v>1263</v>
      </c>
      <c r="B532" s="200" t="s">
        <v>1264</v>
      </c>
      <c r="C532" s="200" t="s">
        <v>298</v>
      </c>
    </row>
    <row r="533" spans="1:3" x14ac:dyDescent="0.2">
      <c r="A533" s="200" t="s">
        <v>1265</v>
      </c>
      <c r="B533" s="200" t="s">
        <v>1266</v>
      </c>
      <c r="C533" s="200" t="s">
        <v>298</v>
      </c>
    </row>
    <row r="534" spans="1:3" x14ac:dyDescent="0.2">
      <c r="A534" s="200" t="s">
        <v>1267</v>
      </c>
      <c r="B534" s="200" t="s">
        <v>1268</v>
      </c>
      <c r="C534" s="200" t="s">
        <v>298</v>
      </c>
    </row>
    <row r="535" spans="1:3" x14ac:dyDescent="0.2">
      <c r="A535" s="200" t="s">
        <v>1269</v>
      </c>
      <c r="B535" s="200" t="s">
        <v>1270</v>
      </c>
      <c r="C535" s="200" t="s">
        <v>344</v>
      </c>
    </row>
    <row r="536" spans="1:3" x14ac:dyDescent="0.2">
      <c r="A536" s="200" t="s">
        <v>1271</v>
      </c>
      <c r="B536" s="200" t="s">
        <v>1272</v>
      </c>
      <c r="C536" s="200" t="s">
        <v>270</v>
      </c>
    </row>
    <row r="537" spans="1:3" x14ac:dyDescent="0.2">
      <c r="A537" s="200" t="s">
        <v>1273</v>
      </c>
      <c r="B537" s="200" t="s">
        <v>1274</v>
      </c>
      <c r="C537" s="200" t="s">
        <v>335</v>
      </c>
    </row>
    <row r="538" spans="1:3" x14ac:dyDescent="0.2">
      <c r="A538" s="200" t="s">
        <v>1275</v>
      </c>
      <c r="B538" s="200" t="s">
        <v>1276</v>
      </c>
      <c r="C538" s="200" t="s">
        <v>335</v>
      </c>
    </row>
    <row r="539" spans="1:3" x14ac:dyDescent="0.2">
      <c r="A539" s="200" t="s">
        <v>1277</v>
      </c>
      <c r="B539" s="200" t="s">
        <v>1278</v>
      </c>
      <c r="C539" s="200" t="s">
        <v>335</v>
      </c>
    </row>
    <row r="540" spans="1:3" x14ac:dyDescent="0.2">
      <c r="A540" s="200" t="s">
        <v>1279</v>
      </c>
      <c r="B540" s="200" t="s">
        <v>1280</v>
      </c>
      <c r="C540" s="200" t="s">
        <v>393</v>
      </c>
    </row>
    <row r="541" spans="1:3" x14ac:dyDescent="0.2">
      <c r="A541" s="200" t="s">
        <v>1281</v>
      </c>
      <c r="B541" s="200" t="s">
        <v>1244</v>
      </c>
      <c r="C541" s="200" t="s">
        <v>393</v>
      </c>
    </row>
    <row r="542" spans="1:3" x14ac:dyDescent="0.2">
      <c r="A542" s="200" t="s">
        <v>1282</v>
      </c>
      <c r="B542" s="200" t="s">
        <v>1283</v>
      </c>
      <c r="C542" s="200" t="s">
        <v>194</v>
      </c>
    </row>
    <row r="543" spans="1:3" x14ac:dyDescent="0.2">
      <c r="A543" s="200" t="s">
        <v>1284</v>
      </c>
      <c r="B543" s="200" t="s">
        <v>1285</v>
      </c>
      <c r="C543" s="200" t="s">
        <v>335</v>
      </c>
    </row>
    <row r="544" spans="1:3" x14ac:dyDescent="0.2">
      <c r="A544" s="200" t="s">
        <v>1286</v>
      </c>
      <c r="B544" s="200" t="s">
        <v>1287</v>
      </c>
      <c r="C544" s="200" t="s">
        <v>382</v>
      </c>
    </row>
    <row r="545" spans="1:3" x14ac:dyDescent="0.2">
      <c r="A545" s="200" t="s">
        <v>1288</v>
      </c>
      <c r="B545" s="200" t="s">
        <v>1289</v>
      </c>
      <c r="C545" s="200" t="s">
        <v>568</v>
      </c>
    </row>
    <row r="546" spans="1:3" x14ac:dyDescent="0.2">
      <c r="A546" s="200" t="s">
        <v>1290</v>
      </c>
      <c r="B546" s="200" t="s">
        <v>1291</v>
      </c>
      <c r="C546" s="200" t="s">
        <v>298</v>
      </c>
    </row>
    <row r="547" spans="1:3" x14ac:dyDescent="0.2">
      <c r="A547" s="200" t="s">
        <v>1292</v>
      </c>
      <c r="B547" s="200" t="s">
        <v>1293</v>
      </c>
      <c r="C547" s="200" t="s">
        <v>164</v>
      </c>
    </row>
    <row r="548" spans="1:3" x14ac:dyDescent="0.2">
      <c r="A548" s="200" t="s">
        <v>1294</v>
      </c>
      <c r="B548" s="200" t="s">
        <v>1295</v>
      </c>
      <c r="C548" s="200" t="s">
        <v>421</v>
      </c>
    </row>
    <row r="549" spans="1:3" x14ac:dyDescent="0.2">
      <c r="A549" s="200" t="s">
        <v>1296</v>
      </c>
      <c r="B549" s="200" t="s">
        <v>1297</v>
      </c>
      <c r="C549" s="200" t="s">
        <v>638</v>
      </c>
    </row>
    <row r="550" spans="1:3" x14ac:dyDescent="0.2">
      <c r="A550" s="200" t="s">
        <v>1298</v>
      </c>
      <c r="B550" s="200" t="s">
        <v>1299</v>
      </c>
      <c r="C550" s="200" t="s">
        <v>249</v>
      </c>
    </row>
    <row r="551" spans="1:3" x14ac:dyDescent="0.2">
      <c r="A551" s="200" t="s">
        <v>1300</v>
      </c>
      <c r="B551" s="200" t="s">
        <v>1301</v>
      </c>
      <c r="C551" s="200" t="s">
        <v>205</v>
      </c>
    </row>
    <row r="552" spans="1:3" x14ac:dyDescent="0.2">
      <c r="A552" s="200" t="s">
        <v>1302</v>
      </c>
      <c r="B552" s="200" t="s">
        <v>1303</v>
      </c>
      <c r="C552" s="200" t="s">
        <v>208</v>
      </c>
    </row>
    <row r="553" spans="1:3" x14ac:dyDescent="0.2">
      <c r="A553" s="200" t="s">
        <v>1304</v>
      </c>
      <c r="B553" s="200" t="s">
        <v>1305</v>
      </c>
      <c r="C553" s="200" t="s">
        <v>838</v>
      </c>
    </row>
    <row r="554" spans="1:3" x14ac:dyDescent="0.2">
      <c r="A554" s="200" t="s">
        <v>1306</v>
      </c>
      <c r="B554" s="200" t="s">
        <v>1307</v>
      </c>
      <c r="C554" s="200" t="s">
        <v>838</v>
      </c>
    </row>
    <row r="555" spans="1:3" x14ac:dyDescent="0.2">
      <c r="A555" s="200" t="s">
        <v>1308</v>
      </c>
      <c r="B555" s="200" t="s">
        <v>1309</v>
      </c>
      <c r="C555" s="200" t="s">
        <v>164</v>
      </c>
    </row>
    <row r="556" spans="1:3" x14ac:dyDescent="0.2">
      <c r="A556" s="200" t="s">
        <v>1310</v>
      </c>
      <c r="B556" s="200" t="s">
        <v>1311</v>
      </c>
      <c r="C556" s="200" t="s">
        <v>164</v>
      </c>
    </row>
    <row r="557" spans="1:3" x14ac:dyDescent="0.2">
      <c r="A557" s="200" t="s">
        <v>1312</v>
      </c>
      <c r="B557" s="200" t="s">
        <v>1313</v>
      </c>
      <c r="C557" s="200" t="s">
        <v>224</v>
      </c>
    </row>
    <row r="558" spans="1:3" x14ac:dyDescent="0.2">
      <c r="A558" s="200" t="s">
        <v>1314</v>
      </c>
      <c r="B558" s="200" t="s">
        <v>1315</v>
      </c>
      <c r="C558" s="200" t="s">
        <v>538</v>
      </c>
    </row>
    <row r="559" spans="1:3" x14ac:dyDescent="0.2">
      <c r="A559" s="200" t="s">
        <v>1316</v>
      </c>
      <c r="B559" s="200" t="s">
        <v>1317</v>
      </c>
      <c r="C559" s="200" t="s">
        <v>582</v>
      </c>
    </row>
    <row r="560" spans="1:3" x14ac:dyDescent="0.2">
      <c r="A560" s="200" t="s">
        <v>1318</v>
      </c>
      <c r="B560" s="200" t="s">
        <v>1319</v>
      </c>
      <c r="C560" s="200" t="s">
        <v>512</v>
      </c>
    </row>
    <row r="561" spans="1:3" x14ac:dyDescent="0.2">
      <c r="A561" s="200" t="s">
        <v>1320</v>
      </c>
      <c r="B561" s="200" t="s">
        <v>1321</v>
      </c>
      <c r="C561" s="200" t="s">
        <v>164</v>
      </c>
    </row>
    <row r="562" spans="1:3" x14ac:dyDescent="0.2">
      <c r="A562" s="200" t="s">
        <v>1322</v>
      </c>
      <c r="B562" s="200" t="s">
        <v>1323</v>
      </c>
      <c r="C562" s="200" t="s">
        <v>933</v>
      </c>
    </row>
    <row r="563" spans="1:3" x14ac:dyDescent="0.2">
      <c r="A563" s="200" t="s">
        <v>1324</v>
      </c>
      <c r="B563" s="200" t="s">
        <v>1325</v>
      </c>
      <c r="C563" s="200" t="s">
        <v>172</v>
      </c>
    </row>
    <row r="564" spans="1:3" x14ac:dyDescent="0.2">
      <c r="A564" s="200" t="s">
        <v>1326</v>
      </c>
      <c r="B564" s="200" t="s">
        <v>1327</v>
      </c>
      <c r="C564" s="200" t="s">
        <v>224</v>
      </c>
    </row>
    <row r="565" spans="1:3" x14ac:dyDescent="0.2">
      <c r="A565" s="200" t="s">
        <v>1328</v>
      </c>
      <c r="B565" s="200" t="s">
        <v>1329</v>
      </c>
      <c r="C565" s="200" t="s">
        <v>264</v>
      </c>
    </row>
    <row r="566" spans="1:3" x14ac:dyDescent="0.2">
      <c r="A566" s="200" t="s">
        <v>1330</v>
      </c>
      <c r="B566" s="200" t="s">
        <v>1331</v>
      </c>
      <c r="C566" s="200" t="s">
        <v>344</v>
      </c>
    </row>
    <row r="567" spans="1:3" x14ac:dyDescent="0.2">
      <c r="A567" s="200" t="s">
        <v>1332</v>
      </c>
      <c r="B567" s="200" t="s">
        <v>1333</v>
      </c>
      <c r="C567" s="200" t="s">
        <v>1160</v>
      </c>
    </row>
    <row r="568" spans="1:3" x14ac:dyDescent="0.2">
      <c r="A568" s="200" t="s">
        <v>1334</v>
      </c>
      <c r="B568" s="200" t="s">
        <v>1335</v>
      </c>
      <c r="C568" s="200" t="s">
        <v>1160</v>
      </c>
    </row>
    <row r="569" spans="1:3" x14ac:dyDescent="0.2">
      <c r="A569" s="200" t="s">
        <v>1336</v>
      </c>
      <c r="B569" s="200" t="s">
        <v>1337</v>
      </c>
      <c r="C569" s="200" t="s">
        <v>1160</v>
      </c>
    </row>
    <row r="570" spans="1:3" x14ac:dyDescent="0.2">
      <c r="A570" s="200" t="s">
        <v>1338</v>
      </c>
      <c r="B570" s="200" t="s">
        <v>1339</v>
      </c>
      <c r="C570" s="200" t="s">
        <v>270</v>
      </c>
    </row>
    <row r="571" spans="1:3" x14ac:dyDescent="0.2">
      <c r="A571" s="200" t="s">
        <v>1340</v>
      </c>
      <c r="B571" s="200" t="s">
        <v>1341</v>
      </c>
      <c r="C571" s="200" t="s">
        <v>393</v>
      </c>
    </row>
    <row r="572" spans="1:3" x14ac:dyDescent="0.2">
      <c r="A572" s="200" t="s">
        <v>1342</v>
      </c>
      <c r="B572" s="200" t="s">
        <v>1343</v>
      </c>
      <c r="C572" s="200" t="s">
        <v>279</v>
      </c>
    </row>
    <row r="573" spans="1:3" x14ac:dyDescent="0.2">
      <c r="A573" s="200" t="s">
        <v>1344</v>
      </c>
      <c r="B573" s="200" t="s">
        <v>1345</v>
      </c>
      <c r="C573" s="200" t="s">
        <v>200</v>
      </c>
    </row>
    <row r="574" spans="1:3" x14ac:dyDescent="0.2">
      <c r="A574" s="200" t="s">
        <v>1346</v>
      </c>
      <c r="B574" s="200" t="s">
        <v>1347</v>
      </c>
      <c r="C574" s="200" t="s">
        <v>208</v>
      </c>
    </row>
    <row r="575" spans="1:3" x14ac:dyDescent="0.2">
      <c r="A575" s="200" t="s">
        <v>1348</v>
      </c>
      <c r="B575" s="200" t="s">
        <v>1349</v>
      </c>
      <c r="C575" s="200" t="s">
        <v>151</v>
      </c>
    </row>
    <row r="576" spans="1:3" x14ac:dyDescent="0.2">
      <c r="A576" s="200" t="s">
        <v>1350</v>
      </c>
      <c r="B576" s="200" t="s">
        <v>1351</v>
      </c>
      <c r="C576" s="200" t="s">
        <v>371</v>
      </c>
    </row>
    <row r="577" spans="1:3" x14ac:dyDescent="0.2">
      <c r="A577" s="200" t="s">
        <v>1352</v>
      </c>
      <c r="B577" s="200" t="s">
        <v>1353</v>
      </c>
      <c r="C577" s="200" t="s">
        <v>194</v>
      </c>
    </row>
    <row r="578" spans="1:3" x14ac:dyDescent="0.2">
      <c r="A578" s="200" t="s">
        <v>1354</v>
      </c>
      <c r="B578" s="200" t="s">
        <v>1355</v>
      </c>
      <c r="C578" s="200" t="s">
        <v>197</v>
      </c>
    </row>
    <row r="579" spans="1:3" x14ac:dyDescent="0.2">
      <c r="A579" s="200" t="s">
        <v>1356</v>
      </c>
      <c r="B579" s="200" t="s">
        <v>1357</v>
      </c>
      <c r="C579" s="200" t="s">
        <v>324</v>
      </c>
    </row>
    <row r="580" spans="1:3" x14ac:dyDescent="0.2">
      <c r="A580" s="200" t="s">
        <v>1358</v>
      </c>
      <c r="B580" s="200" t="s">
        <v>1359</v>
      </c>
      <c r="C580" s="200" t="s">
        <v>498</v>
      </c>
    </row>
    <row r="581" spans="1:3" x14ac:dyDescent="0.2">
      <c r="A581" s="200" t="s">
        <v>1360</v>
      </c>
      <c r="B581" s="200" t="s">
        <v>1361</v>
      </c>
      <c r="C581" s="200" t="s">
        <v>436</v>
      </c>
    </row>
    <row r="582" spans="1:3" x14ac:dyDescent="0.2">
      <c r="A582" s="200" t="s">
        <v>1362</v>
      </c>
      <c r="B582" s="200" t="s">
        <v>1363</v>
      </c>
      <c r="C582" s="200" t="s">
        <v>200</v>
      </c>
    </row>
    <row r="583" spans="1:3" x14ac:dyDescent="0.2">
      <c r="A583" s="200" t="s">
        <v>1364</v>
      </c>
      <c r="B583" s="200" t="s">
        <v>1365</v>
      </c>
      <c r="C583" s="200" t="s">
        <v>200</v>
      </c>
    </row>
    <row r="584" spans="1:3" x14ac:dyDescent="0.2">
      <c r="A584" s="200" t="s">
        <v>1366</v>
      </c>
      <c r="B584" s="200" t="s">
        <v>1367</v>
      </c>
      <c r="C584" s="200" t="s">
        <v>200</v>
      </c>
    </row>
    <row r="585" spans="1:3" x14ac:dyDescent="0.2">
      <c r="A585" s="200" t="s">
        <v>1368</v>
      </c>
      <c r="B585" s="200" t="s">
        <v>1369</v>
      </c>
      <c r="C585" s="200" t="s">
        <v>838</v>
      </c>
    </row>
    <row r="586" spans="1:3" x14ac:dyDescent="0.2">
      <c r="A586" s="200" t="s">
        <v>1370</v>
      </c>
      <c r="B586" s="200" t="s">
        <v>1371</v>
      </c>
      <c r="C586" s="200" t="s">
        <v>218</v>
      </c>
    </row>
    <row r="587" spans="1:3" x14ac:dyDescent="0.2">
      <c r="A587" s="200" t="s">
        <v>1372</v>
      </c>
      <c r="B587" s="200" t="s">
        <v>1373</v>
      </c>
      <c r="C587" s="200" t="s">
        <v>933</v>
      </c>
    </row>
    <row r="588" spans="1:3" x14ac:dyDescent="0.2">
      <c r="A588" s="200" t="s">
        <v>1374</v>
      </c>
      <c r="B588" s="200" t="s">
        <v>1375</v>
      </c>
      <c r="C588" s="200" t="s">
        <v>889</v>
      </c>
    </row>
    <row r="589" spans="1:3" x14ac:dyDescent="0.2">
      <c r="A589" s="200" t="s">
        <v>1376</v>
      </c>
      <c r="B589" s="200" t="s">
        <v>1377</v>
      </c>
      <c r="C589" s="200" t="s">
        <v>889</v>
      </c>
    </row>
    <row r="590" spans="1:3" x14ac:dyDescent="0.2">
      <c r="A590" s="200" t="s">
        <v>1378</v>
      </c>
      <c r="B590" s="200" t="s">
        <v>1379</v>
      </c>
      <c r="C590" s="200" t="s">
        <v>889</v>
      </c>
    </row>
    <row r="591" spans="1:3" x14ac:dyDescent="0.2">
      <c r="A591" s="200" t="s">
        <v>1380</v>
      </c>
      <c r="B591" s="200" t="s">
        <v>1381</v>
      </c>
      <c r="C591" s="200" t="s">
        <v>889</v>
      </c>
    </row>
    <row r="592" spans="1:3" x14ac:dyDescent="0.2">
      <c r="A592" s="200" t="s">
        <v>1382</v>
      </c>
      <c r="B592" s="200" t="s">
        <v>1383</v>
      </c>
      <c r="C592" s="200" t="s">
        <v>151</v>
      </c>
    </row>
    <row r="593" spans="1:3" x14ac:dyDescent="0.2">
      <c r="A593" s="200" t="s">
        <v>1384</v>
      </c>
      <c r="B593" s="200" t="s">
        <v>1385</v>
      </c>
      <c r="C593" s="200" t="s">
        <v>164</v>
      </c>
    </row>
    <row r="594" spans="1:3" x14ac:dyDescent="0.2">
      <c r="A594" s="200" t="s">
        <v>1386</v>
      </c>
      <c r="B594" s="200" t="s">
        <v>1387</v>
      </c>
      <c r="C594" s="200" t="s">
        <v>200</v>
      </c>
    </row>
    <row r="595" spans="1:3" x14ac:dyDescent="0.2">
      <c r="A595" s="200" t="s">
        <v>1388</v>
      </c>
      <c r="B595" s="200" t="s">
        <v>1389</v>
      </c>
      <c r="C595" s="200" t="s">
        <v>200</v>
      </c>
    </row>
    <row r="596" spans="1:3" x14ac:dyDescent="0.2">
      <c r="A596" s="200" t="s">
        <v>1390</v>
      </c>
      <c r="B596" s="200" t="s">
        <v>1391</v>
      </c>
      <c r="C596" s="200" t="s">
        <v>200</v>
      </c>
    </row>
    <row r="597" spans="1:3" x14ac:dyDescent="0.2">
      <c r="A597" s="200" t="s">
        <v>1392</v>
      </c>
      <c r="B597" s="200" t="s">
        <v>1393</v>
      </c>
      <c r="C597" s="200" t="s">
        <v>200</v>
      </c>
    </row>
    <row r="598" spans="1:3" x14ac:dyDescent="0.2">
      <c r="A598" s="200" t="s">
        <v>1394</v>
      </c>
      <c r="B598" s="200" t="s">
        <v>1395</v>
      </c>
      <c r="C598" s="200" t="s">
        <v>1160</v>
      </c>
    </row>
    <row r="599" spans="1:3" x14ac:dyDescent="0.2">
      <c r="A599" s="200" t="s">
        <v>1396</v>
      </c>
      <c r="B599" s="200" t="s">
        <v>1397</v>
      </c>
      <c r="C599" s="200" t="s">
        <v>838</v>
      </c>
    </row>
    <row r="600" spans="1:3" x14ac:dyDescent="0.2">
      <c r="A600" s="200" t="s">
        <v>1398</v>
      </c>
      <c r="B600" s="200" t="s">
        <v>1399</v>
      </c>
      <c r="C600" s="200" t="s">
        <v>838</v>
      </c>
    </row>
    <row r="601" spans="1:3" x14ac:dyDescent="0.2">
      <c r="A601" s="200" t="s">
        <v>1400</v>
      </c>
      <c r="B601" s="200" t="s">
        <v>1401</v>
      </c>
      <c r="C601" s="200" t="s">
        <v>838</v>
      </c>
    </row>
    <row r="602" spans="1:3" x14ac:dyDescent="0.2">
      <c r="A602" s="200" t="s">
        <v>1402</v>
      </c>
      <c r="B602" s="200" t="s">
        <v>1403</v>
      </c>
      <c r="C602" s="200" t="s">
        <v>298</v>
      </c>
    </row>
    <row r="603" spans="1:3" x14ac:dyDescent="0.2">
      <c r="A603" s="200" t="s">
        <v>1404</v>
      </c>
      <c r="B603" s="200" t="s">
        <v>1405</v>
      </c>
      <c r="C603" s="200" t="s">
        <v>298</v>
      </c>
    </row>
    <row r="604" spans="1:3" x14ac:dyDescent="0.2">
      <c r="A604" s="200" t="s">
        <v>1406</v>
      </c>
      <c r="B604" s="200" t="s">
        <v>1407</v>
      </c>
      <c r="C604" s="200" t="s">
        <v>164</v>
      </c>
    </row>
    <row r="605" spans="1:3" x14ac:dyDescent="0.2">
      <c r="A605" s="200" t="s">
        <v>1408</v>
      </c>
      <c r="B605" s="200" t="s">
        <v>1409</v>
      </c>
      <c r="C605" s="200" t="s">
        <v>582</v>
      </c>
    </row>
    <row r="606" spans="1:3" x14ac:dyDescent="0.2">
      <c r="A606" s="200" t="s">
        <v>1410</v>
      </c>
      <c r="B606" s="200" t="s">
        <v>1411</v>
      </c>
      <c r="C606" s="200" t="s">
        <v>498</v>
      </c>
    </row>
    <row r="607" spans="1:3" x14ac:dyDescent="0.2">
      <c r="A607" s="200" t="s">
        <v>1412</v>
      </c>
      <c r="B607" s="200" t="s">
        <v>1413</v>
      </c>
      <c r="C607" s="200" t="s">
        <v>498</v>
      </c>
    </row>
    <row r="608" spans="1:3" x14ac:dyDescent="0.2">
      <c r="A608" s="200" t="s">
        <v>1414</v>
      </c>
      <c r="B608" s="200" t="s">
        <v>1415</v>
      </c>
      <c r="C608" s="200" t="s">
        <v>279</v>
      </c>
    </row>
    <row r="609" spans="1:3" x14ac:dyDescent="0.2">
      <c r="A609" s="200" t="s">
        <v>1416</v>
      </c>
      <c r="B609" s="200" t="s">
        <v>1417</v>
      </c>
      <c r="C609" s="200" t="s">
        <v>279</v>
      </c>
    </row>
    <row r="610" spans="1:3" x14ac:dyDescent="0.2">
      <c r="A610" s="200" t="s">
        <v>1418</v>
      </c>
      <c r="B610" s="200" t="s">
        <v>1419</v>
      </c>
      <c r="C610" s="200" t="s">
        <v>200</v>
      </c>
    </row>
    <row r="611" spans="1:3" x14ac:dyDescent="0.2">
      <c r="A611" s="200" t="s">
        <v>1420</v>
      </c>
      <c r="B611" s="200" t="s">
        <v>1421</v>
      </c>
      <c r="C611" s="200" t="s">
        <v>838</v>
      </c>
    </row>
    <row r="612" spans="1:3" x14ac:dyDescent="0.2">
      <c r="A612" s="200" t="s">
        <v>1422</v>
      </c>
      <c r="B612" s="200" t="s">
        <v>1423</v>
      </c>
      <c r="C612" s="200" t="s">
        <v>194</v>
      </c>
    </row>
    <row r="613" spans="1:3" x14ac:dyDescent="0.2">
      <c r="A613" s="200" t="s">
        <v>1424</v>
      </c>
      <c r="B613" s="200" t="s">
        <v>1425</v>
      </c>
      <c r="C613" s="200" t="s">
        <v>194</v>
      </c>
    </row>
    <row r="614" spans="1:3" x14ac:dyDescent="0.2">
      <c r="A614" s="200" t="s">
        <v>1426</v>
      </c>
      <c r="B614" s="200" t="s">
        <v>1427</v>
      </c>
      <c r="C614" s="200" t="s">
        <v>335</v>
      </c>
    </row>
    <row r="615" spans="1:3" x14ac:dyDescent="0.2">
      <c r="A615" s="200" t="s">
        <v>1428</v>
      </c>
      <c r="B615" s="200" t="s">
        <v>1429</v>
      </c>
      <c r="C615" s="200" t="s">
        <v>335</v>
      </c>
    </row>
    <row r="616" spans="1:3" x14ac:dyDescent="0.2">
      <c r="A616" s="200" t="s">
        <v>1430</v>
      </c>
      <c r="B616" s="200" t="s">
        <v>1431</v>
      </c>
      <c r="C616" s="200" t="s">
        <v>208</v>
      </c>
    </row>
    <row r="617" spans="1:3" x14ac:dyDescent="0.2">
      <c r="A617" s="200" t="s">
        <v>1432</v>
      </c>
      <c r="B617" s="200" t="s">
        <v>1433</v>
      </c>
      <c r="C617" s="200" t="s">
        <v>568</v>
      </c>
    </row>
    <row r="618" spans="1:3" x14ac:dyDescent="0.2">
      <c r="A618" s="200" t="s">
        <v>1434</v>
      </c>
      <c r="B618" s="200" t="s">
        <v>1435</v>
      </c>
      <c r="C618" s="200" t="s">
        <v>172</v>
      </c>
    </row>
    <row r="619" spans="1:3" x14ac:dyDescent="0.2">
      <c r="A619" s="200" t="s">
        <v>1436</v>
      </c>
      <c r="B619" s="200" t="s">
        <v>1437</v>
      </c>
      <c r="C619" s="200" t="s">
        <v>889</v>
      </c>
    </row>
    <row r="620" spans="1:3" x14ac:dyDescent="0.2">
      <c r="A620" s="200" t="s">
        <v>1438</v>
      </c>
      <c r="B620" s="200" t="s">
        <v>1439</v>
      </c>
      <c r="C620" s="200" t="s">
        <v>194</v>
      </c>
    </row>
    <row r="621" spans="1:3" x14ac:dyDescent="0.2">
      <c r="A621" s="200" t="s">
        <v>1440</v>
      </c>
      <c r="B621" s="200" t="s">
        <v>1441</v>
      </c>
      <c r="C621" s="200" t="s">
        <v>200</v>
      </c>
    </row>
    <row r="622" spans="1:3" x14ac:dyDescent="0.2">
      <c r="A622" s="200" t="s">
        <v>1442</v>
      </c>
      <c r="B622" s="200" t="s">
        <v>1443</v>
      </c>
      <c r="C622" s="200" t="s">
        <v>200</v>
      </c>
    </row>
    <row r="623" spans="1:3" x14ac:dyDescent="0.2">
      <c r="A623" s="200" t="s">
        <v>1444</v>
      </c>
      <c r="B623" s="200" t="s">
        <v>1445</v>
      </c>
      <c r="C623" s="200" t="s">
        <v>151</v>
      </c>
    </row>
    <row r="624" spans="1:3" x14ac:dyDescent="0.2">
      <c r="A624" s="200" t="s">
        <v>1446</v>
      </c>
      <c r="B624" s="200" t="s">
        <v>1447</v>
      </c>
      <c r="C624" s="200" t="s">
        <v>267</v>
      </c>
    </row>
    <row r="625" spans="1:3" x14ac:dyDescent="0.2">
      <c r="A625" s="200" t="s">
        <v>1448</v>
      </c>
      <c r="B625" s="200" t="s">
        <v>1449</v>
      </c>
      <c r="C625" s="200" t="s">
        <v>549</v>
      </c>
    </row>
    <row r="626" spans="1:3" x14ac:dyDescent="0.2">
      <c r="A626" s="200" t="s">
        <v>1450</v>
      </c>
      <c r="B626" s="200" t="s">
        <v>1451</v>
      </c>
      <c r="C626" s="200" t="s">
        <v>933</v>
      </c>
    </row>
    <row r="627" spans="1:3" x14ac:dyDescent="0.2">
      <c r="A627" s="200" t="s">
        <v>1452</v>
      </c>
      <c r="B627" s="200" t="s">
        <v>1453</v>
      </c>
      <c r="C627" s="200" t="s">
        <v>205</v>
      </c>
    </row>
    <row r="628" spans="1:3" x14ac:dyDescent="0.2">
      <c r="A628" s="200" t="s">
        <v>1454</v>
      </c>
      <c r="B628" s="200" t="s">
        <v>1455</v>
      </c>
      <c r="C628" s="200" t="s">
        <v>161</v>
      </c>
    </row>
    <row r="629" spans="1:3" x14ac:dyDescent="0.2">
      <c r="A629" s="200" t="s">
        <v>1456</v>
      </c>
      <c r="B629" s="200" t="s">
        <v>1457</v>
      </c>
      <c r="C629" s="200" t="s">
        <v>200</v>
      </c>
    </row>
    <row r="630" spans="1:3" x14ac:dyDescent="0.2">
      <c r="A630" s="200" t="s">
        <v>1458</v>
      </c>
      <c r="B630" s="200" t="s">
        <v>1459</v>
      </c>
      <c r="C630" s="200" t="s">
        <v>264</v>
      </c>
    </row>
    <row r="631" spans="1:3" x14ac:dyDescent="0.2">
      <c r="A631" s="200" t="s">
        <v>1460</v>
      </c>
      <c r="B631" s="200" t="s">
        <v>1461</v>
      </c>
      <c r="C631" s="200" t="s">
        <v>264</v>
      </c>
    </row>
    <row r="632" spans="1:3" x14ac:dyDescent="0.2">
      <c r="A632" s="200" t="s">
        <v>1462</v>
      </c>
      <c r="B632" s="200" t="s">
        <v>1463</v>
      </c>
      <c r="C632" s="200" t="s">
        <v>264</v>
      </c>
    </row>
    <row r="633" spans="1:3" x14ac:dyDescent="0.2">
      <c r="A633" s="200" t="s">
        <v>1464</v>
      </c>
      <c r="B633" s="200" t="s">
        <v>1465</v>
      </c>
      <c r="C633" s="200" t="s">
        <v>151</v>
      </c>
    </row>
    <row r="634" spans="1:3" x14ac:dyDescent="0.2">
      <c r="A634" s="200" t="s">
        <v>1466</v>
      </c>
      <c r="B634" s="200" t="s">
        <v>1467</v>
      </c>
      <c r="C634" s="200" t="s">
        <v>151</v>
      </c>
    </row>
    <row r="635" spans="1:3" x14ac:dyDescent="0.2">
      <c r="A635" s="200" t="s">
        <v>1468</v>
      </c>
      <c r="B635" s="200" t="s">
        <v>1469</v>
      </c>
      <c r="C635" s="200" t="s">
        <v>151</v>
      </c>
    </row>
    <row r="636" spans="1:3" x14ac:dyDescent="0.2">
      <c r="A636" s="200" t="s">
        <v>1470</v>
      </c>
      <c r="B636" s="200" t="s">
        <v>1471</v>
      </c>
      <c r="C636" s="200" t="s">
        <v>211</v>
      </c>
    </row>
    <row r="637" spans="1:3" x14ac:dyDescent="0.2">
      <c r="A637" s="200" t="s">
        <v>1472</v>
      </c>
      <c r="B637" s="200" t="s">
        <v>1473</v>
      </c>
      <c r="C637" s="200" t="s">
        <v>211</v>
      </c>
    </row>
    <row r="638" spans="1:3" x14ac:dyDescent="0.2">
      <c r="A638" s="200" t="s">
        <v>1474</v>
      </c>
      <c r="B638" s="200" t="s">
        <v>1475</v>
      </c>
      <c r="C638" s="200" t="s">
        <v>208</v>
      </c>
    </row>
    <row r="639" spans="1:3" x14ac:dyDescent="0.2">
      <c r="A639" s="200" t="s">
        <v>1476</v>
      </c>
      <c r="B639" s="200" t="s">
        <v>1477</v>
      </c>
      <c r="C639" s="200" t="s">
        <v>194</v>
      </c>
    </row>
    <row r="640" spans="1:3" x14ac:dyDescent="0.2">
      <c r="A640" s="200" t="s">
        <v>1478</v>
      </c>
      <c r="B640" s="200" t="s">
        <v>1479</v>
      </c>
      <c r="C640" s="200" t="s">
        <v>194</v>
      </c>
    </row>
    <row r="641" spans="1:3" x14ac:dyDescent="0.2">
      <c r="A641" s="200" t="s">
        <v>1480</v>
      </c>
      <c r="B641" s="200" t="s">
        <v>1481</v>
      </c>
      <c r="C641" s="200" t="s">
        <v>208</v>
      </c>
    </row>
    <row r="642" spans="1:3" x14ac:dyDescent="0.2">
      <c r="A642" s="200" t="s">
        <v>1482</v>
      </c>
      <c r="B642" s="200" t="s">
        <v>1483</v>
      </c>
      <c r="C642" s="200" t="s">
        <v>208</v>
      </c>
    </row>
    <row r="643" spans="1:3" x14ac:dyDescent="0.2">
      <c r="A643" s="200" t="s">
        <v>1484</v>
      </c>
      <c r="B643" s="200" t="s">
        <v>1485</v>
      </c>
      <c r="C643" s="200" t="s">
        <v>638</v>
      </c>
    </row>
    <row r="644" spans="1:3" x14ac:dyDescent="0.2">
      <c r="A644" s="200" t="s">
        <v>1486</v>
      </c>
      <c r="B644" s="200" t="s">
        <v>1487</v>
      </c>
      <c r="C644" s="200" t="s">
        <v>498</v>
      </c>
    </row>
    <row r="645" spans="1:3" x14ac:dyDescent="0.2">
      <c r="A645" s="200" t="s">
        <v>1488</v>
      </c>
      <c r="B645" s="200" t="s">
        <v>1489</v>
      </c>
      <c r="C645" s="200" t="s">
        <v>211</v>
      </c>
    </row>
    <row r="646" spans="1:3" x14ac:dyDescent="0.2">
      <c r="A646" s="200" t="s">
        <v>1490</v>
      </c>
      <c r="B646" s="200" t="s">
        <v>1491</v>
      </c>
      <c r="C646" s="200" t="s">
        <v>200</v>
      </c>
    </row>
    <row r="647" spans="1:3" x14ac:dyDescent="0.2">
      <c r="A647" s="200" t="s">
        <v>1492</v>
      </c>
      <c r="B647" s="200" t="s">
        <v>1493</v>
      </c>
      <c r="C647" s="200" t="s">
        <v>208</v>
      </c>
    </row>
    <row r="648" spans="1:3" x14ac:dyDescent="0.2">
      <c r="A648" s="200" t="s">
        <v>1494</v>
      </c>
      <c r="B648" s="200" t="s">
        <v>1495</v>
      </c>
      <c r="C648" s="200" t="s">
        <v>194</v>
      </c>
    </row>
    <row r="649" spans="1:3" x14ac:dyDescent="0.2">
      <c r="A649" s="200" t="s">
        <v>1496</v>
      </c>
      <c r="B649" s="200" t="s">
        <v>1497</v>
      </c>
      <c r="C649" s="200" t="s">
        <v>194</v>
      </c>
    </row>
    <row r="650" spans="1:3" x14ac:dyDescent="0.2">
      <c r="A650" s="200" t="s">
        <v>1498</v>
      </c>
      <c r="B650" s="200" t="s">
        <v>1499</v>
      </c>
      <c r="C650" s="200" t="s">
        <v>200</v>
      </c>
    </row>
    <row r="651" spans="1:3" x14ac:dyDescent="0.2">
      <c r="A651" s="200" t="s">
        <v>1500</v>
      </c>
      <c r="B651" s="200" t="s">
        <v>1501</v>
      </c>
      <c r="C651" s="200" t="s">
        <v>200</v>
      </c>
    </row>
    <row r="652" spans="1:3" x14ac:dyDescent="0.2">
      <c r="A652" s="200" t="s">
        <v>1502</v>
      </c>
      <c r="B652" s="200" t="s">
        <v>1503</v>
      </c>
      <c r="C652" s="200" t="s">
        <v>161</v>
      </c>
    </row>
    <row r="653" spans="1:3" x14ac:dyDescent="0.2">
      <c r="A653" s="200" t="s">
        <v>1504</v>
      </c>
      <c r="B653" s="200" t="s">
        <v>1505</v>
      </c>
      <c r="C653" s="200" t="s">
        <v>498</v>
      </c>
    </row>
    <row r="654" spans="1:3" x14ac:dyDescent="0.2">
      <c r="A654" s="200" t="s">
        <v>1506</v>
      </c>
      <c r="B654" s="200" t="s">
        <v>1507</v>
      </c>
      <c r="C654" s="200" t="s">
        <v>498</v>
      </c>
    </row>
    <row r="655" spans="1:3" x14ac:dyDescent="0.2">
      <c r="A655" s="200" t="s">
        <v>1508</v>
      </c>
      <c r="B655" s="200" t="s">
        <v>1509</v>
      </c>
      <c r="C655" s="200" t="s">
        <v>498</v>
      </c>
    </row>
    <row r="656" spans="1:3" x14ac:dyDescent="0.2">
      <c r="A656" s="200" t="s">
        <v>1510</v>
      </c>
      <c r="B656" s="200" t="s">
        <v>1511</v>
      </c>
      <c r="C656" s="200" t="s">
        <v>218</v>
      </c>
    </row>
    <row r="657" spans="1:3" x14ac:dyDescent="0.2">
      <c r="A657" s="200" t="s">
        <v>1512</v>
      </c>
      <c r="B657" s="200" t="s">
        <v>1513</v>
      </c>
      <c r="C657" s="200" t="s">
        <v>298</v>
      </c>
    </row>
    <row r="658" spans="1:3" x14ac:dyDescent="0.2">
      <c r="A658" s="200" t="s">
        <v>1514</v>
      </c>
      <c r="B658" s="200" t="s">
        <v>1515</v>
      </c>
      <c r="C658" s="200" t="s">
        <v>371</v>
      </c>
    </row>
    <row r="659" spans="1:3" x14ac:dyDescent="0.2">
      <c r="A659" s="200" t="s">
        <v>1516</v>
      </c>
      <c r="B659" s="200" t="s">
        <v>1517</v>
      </c>
      <c r="C659" s="200" t="s">
        <v>889</v>
      </c>
    </row>
    <row r="660" spans="1:3" x14ac:dyDescent="0.2">
      <c r="A660" s="200" t="s">
        <v>1518</v>
      </c>
      <c r="B660" s="200" t="s">
        <v>1519</v>
      </c>
      <c r="C660" s="200" t="s">
        <v>267</v>
      </c>
    </row>
    <row r="661" spans="1:3" x14ac:dyDescent="0.2">
      <c r="A661" s="200" t="s">
        <v>1520</v>
      </c>
      <c r="B661" s="200" t="s">
        <v>1521</v>
      </c>
      <c r="C661" s="200" t="s">
        <v>838</v>
      </c>
    </row>
    <row r="662" spans="1:3" x14ac:dyDescent="0.2">
      <c r="A662" s="200" t="s">
        <v>1522</v>
      </c>
      <c r="B662" s="200" t="s">
        <v>1523</v>
      </c>
      <c r="C662" s="200" t="s">
        <v>582</v>
      </c>
    </row>
    <row r="663" spans="1:3" x14ac:dyDescent="0.2">
      <c r="A663" s="200" t="s">
        <v>1524</v>
      </c>
      <c r="B663" s="200" t="s">
        <v>1525</v>
      </c>
      <c r="C663" s="200" t="s">
        <v>298</v>
      </c>
    </row>
    <row r="664" spans="1:3" x14ac:dyDescent="0.2">
      <c r="A664" s="200" t="s">
        <v>1526</v>
      </c>
      <c r="B664" s="200" t="s">
        <v>1527</v>
      </c>
      <c r="C664" s="200" t="s">
        <v>1160</v>
      </c>
    </row>
    <row r="665" spans="1:3" x14ac:dyDescent="0.2">
      <c r="A665" s="200" t="s">
        <v>1528</v>
      </c>
      <c r="B665" s="200" t="s">
        <v>1529</v>
      </c>
      <c r="C665" s="200" t="s">
        <v>194</v>
      </c>
    </row>
    <row r="666" spans="1:3" x14ac:dyDescent="0.2">
      <c r="A666" s="200" t="s">
        <v>1530</v>
      </c>
      <c r="B666" s="200" t="s">
        <v>1531</v>
      </c>
      <c r="C666" s="200" t="s">
        <v>194</v>
      </c>
    </row>
    <row r="667" spans="1:3" x14ac:dyDescent="0.2">
      <c r="A667" s="200" t="s">
        <v>1532</v>
      </c>
      <c r="B667" s="200" t="s">
        <v>1533</v>
      </c>
      <c r="C667" s="200" t="s">
        <v>172</v>
      </c>
    </row>
    <row r="668" spans="1:3" x14ac:dyDescent="0.2">
      <c r="A668" s="200" t="s">
        <v>1534</v>
      </c>
      <c r="B668" s="200" t="s">
        <v>1535</v>
      </c>
      <c r="C668" s="200" t="s">
        <v>218</v>
      </c>
    </row>
    <row r="669" spans="1:3" x14ac:dyDescent="0.2">
      <c r="A669" s="200" t="s">
        <v>1536</v>
      </c>
      <c r="B669" s="200" t="s">
        <v>1537</v>
      </c>
      <c r="C669" s="200" t="s">
        <v>218</v>
      </c>
    </row>
    <row r="670" spans="1:3" x14ac:dyDescent="0.2">
      <c r="A670" s="200" t="s">
        <v>1538</v>
      </c>
      <c r="B670" s="200" t="s">
        <v>1539</v>
      </c>
      <c r="C670" s="200" t="s">
        <v>218</v>
      </c>
    </row>
    <row r="671" spans="1:3" x14ac:dyDescent="0.2">
      <c r="A671" s="200" t="s">
        <v>1540</v>
      </c>
      <c r="B671" s="200" t="s">
        <v>1541</v>
      </c>
      <c r="C671" s="200" t="s">
        <v>218</v>
      </c>
    </row>
    <row r="672" spans="1:3" x14ac:dyDescent="0.2">
      <c r="A672" s="200" t="s">
        <v>1542</v>
      </c>
      <c r="B672" s="200" t="s">
        <v>1543</v>
      </c>
      <c r="C672" s="200" t="s">
        <v>279</v>
      </c>
    </row>
    <row r="673" spans="1:3" x14ac:dyDescent="0.2">
      <c r="A673" s="200" t="s">
        <v>1544</v>
      </c>
      <c r="B673" s="200" t="s">
        <v>1545</v>
      </c>
      <c r="C673" s="200" t="s">
        <v>172</v>
      </c>
    </row>
    <row r="674" spans="1:3" x14ac:dyDescent="0.2">
      <c r="A674" s="200" t="s">
        <v>1546</v>
      </c>
      <c r="B674" s="200" t="s">
        <v>1547</v>
      </c>
      <c r="C674" s="200" t="s">
        <v>205</v>
      </c>
    </row>
    <row r="675" spans="1:3" x14ac:dyDescent="0.2">
      <c r="A675" s="200" t="s">
        <v>1548</v>
      </c>
      <c r="B675" s="200" t="s">
        <v>1549</v>
      </c>
      <c r="C675" s="200" t="s">
        <v>279</v>
      </c>
    </row>
    <row r="676" spans="1:3" x14ac:dyDescent="0.2">
      <c r="A676" s="200" t="s">
        <v>1550</v>
      </c>
      <c r="B676" s="200" t="s">
        <v>1551</v>
      </c>
      <c r="C676" s="200" t="s">
        <v>264</v>
      </c>
    </row>
    <row r="677" spans="1:3" x14ac:dyDescent="0.2">
      <c r="A677" s="200" t="s">
        <v>1552</v>
      </c>
      <c r="B677" s="200" t="s">
        <v>1553</v>
      </c>
      <c r="C677" s="200" t="s">
        <v>194</v>
      </c>
    </row>
    <row r="678" spans="1:3" x14ac:dyDescent="0.2">
      <c r="A678" s="200" t="s">
        <v>1554</v>
      </c>
      <c r="B678" s="200" t="s">
        <v>1555</v>
      </c>
      <c r="C678" s="200" t="s">
        <v>638</v>
      </c>
    </row>
    <row r="679" spans="1:3" x14ac:dyDescent="0.2">
      <c r="A679" s="200" t="s">
        <v>1556</v>
      </c>
      <c r="B679" s="200" t="s">
        <v>1557</v>
      </c>
      <c r="C679" s="200" t="s">
        <v>638</v>
      </c>
    </row>
    <row r="680" spans="1:3" x14ac:dyDescent="0.2">
      <c r="A680" s="200" t="s">
        <v>1558</v>
      </c>
      <c r="B680" s="200" t="s">
        <v>1559</v>
      </c>
      <c r="C680" s="200" t="s">
        <v>194</v>
      </c>
    </row>
    <row r="681" spans="1:3" x14ac:dyDescent="0.2">
      <c r="A681" s="200" t="s">
        <v>1560</v>
      </c>
      <c r="B681" s="200" t="s">
        <v>1561</v>
      </c>
      <c r="C681" s="200" t="s">
        <v>563</v>
      </c>
    </row>
    <row r="682" spans="1:3" x14ac:dyDescent="0.2">
      <c r="A682" s="200" t="s">
        <v>1562</v>
      </c>
      <c r="B682" s="200" t="s">
        <v>1563</v>
      </c>
      <c r="C682" s="200" t="s">
        <v>264</v>
      </c>
    </row>
    <row r="683" spans="1:3" x14ac:dyDescent="0.2">
      <c r="A683" s="200" t="s">
        <v>1564</v>
      </c>
      <c r="B683" s="200" t="s">
        <v>1565</v>
      </c>
      <c r="C683" s="200" t="s">
        <v>538</v>
      </c>
    </row>
    <row r="684" spans="1:3" x14ac:dyDescent="0.2">
      <c r="A684" s="200" t="s">
        <v>1566</v>
      </c>
      <c r="B684" s="200" t="s">
        <v>1567</v>
      </c>
      <c r="C684" s="200" t="s">
        <v>194</v>
      </c>
    </row>
    <row r="685" spans="1:3" x14ac:dyDescent="0.2">
      <c r="A685" s="200" t="s">
        <v>1568</v>
      </c>
      <c r="B685" s="200" t="s">
        <v>1569</v>
      </c>
      <c r="C685" s="200" t="s">
        <v>335</v>
      </c>
    </row>
    <row r="686" spans="1:3" x14ac:dyDescent="0.2">
      <c r="A686" s="200" t="s">
        <v>1570</v>
      </c>
      <c r="B686" s="200" t="s">
        <v>1571</v>
      </c>
      <c r="C686" s="200" t="s">
        <v>335</v>
      </c>
    </row>
    <row r="687" spans="1:3" x14ac:dyDescent="0.2">
      <c r="A687" s="200" t="s">
        <v>1572</v>
      </c>
      <c r="B687" s="200" t="s">
        <v>1573</v>
      </c>
      <c r="C687" s="200" t="s">
        <v>789</v>
      </c>
    </row>
    <row r="688" spans="1:3" x14ac:dyDescent="0.2">
      <c r="A688" s="200" t="s">
        <v>1574</v>
      </c>
      <c r="B688" s="200" t="s">
        <v>1575</v>
      </c>
      <c r="C688" s="200" t="s">
        <v>789</v>
      </c>
    </row>
    <row r="689" spans="1:3" x14ac:dyDescent="0.2">
      <c r="A689" s="200" t="s">
        <v>1576</v>
      </c>
      <c r="B689" s="200" t="s">
        <v>1577</v>
      </c>
      <c r="C689" s="200" t="s">
        <v>789</v>
      </c>
    </row>
    <row r="690" spans="1:3" x14ac:dyDescent="0.2">
      <c r="A690" s="200" t="s">
        <v>1578</v>
      </c>
      <c r="B690" s="200" t="s">
        <v>1579</v>
      </c>
      <c r="C690" s="200" t="s">
        <v>200</v>
      </c>
    </row>
    <row r="691" spans="1:3" x14ac:dyDescent="0.2">
      <c r="A691" s="200" t="s">
        <v>1580</v>
      </c>
      <c r="B691" s="200" t="s">
        <v>1581</v>
      </c>
      <c r="C691" s="200" t="s">
        <v>933</v>
      </c>
    </row>
    <row r="692" spans="1:3" x14ac:dyDescent="0.2">
      <c r="A692" s="200" t="s">
        <v>1582</v>
      </c>
      <c r="B692" s="200" t="s">
        <v>1583</v>
      </c>
      <c r="C692" s="200" t="s">
        <v>200</v>
      </c>
    </row>
    <row r="693" spans="1:3" x14ac:dyDescent="0.2">
      <c r="A693" s="200" t="s">
        <v>1584</v>
      </c>
      <c r="B693" s="200" t="s">
        <v>1585</v>
      </c>
      <c r="C693" s="200" t="s">
        <v>264</v>
      </c>
    </row>
    <row r="694" spans="1:3" x14ac:dyDescent="0.2">
      <c r="A694" s="200" t="s">
        <v>1586</v>
      </c>
      <c r="B694" s="200" t="s">
        <v>1587</v>
      </c>
      <c r="C694" s="200" t="s">
        <v>194</v>
      </c>
    </row>
    <row r="695" spans="1:3" x14ac:dyDescent="0.2">
      <c r="A695" s="200" t="s">
        <v>1588</v>
      </c>
      <c r="B695" s="200" t="s">
        <v>1589</v>
      </c>
      <c r="C695" s="200" t="s">
        <v>194</v>
      </c>
    </row>
    <row r="696" spans="1:3" x14ac:dyDescent="0.2">
      <c r="A696" s="200" t="s">
        <v>1590</v>
      </c>
      <c r="B696" s="200" t="s">
        <v>1591</v>
      </c>
      <c r="C696" s="200" t="s">
        <v>324</v>
      </c>
    </row>
    <row r="697" spans="1:3" x14ac:dyDescent="0.2">
      <c r="A697" s="200" t="s">
        <v>1592</v>
      </c>
      <c r="B697" s="200" t="s">
        <v>1593</v>
      </c>
      <c r="C697" s="200" t="s">
        <v>382</v>
      </c>
    </row>
    <row r="698" spans="1:3" x14ac:dyDescent="0.2">
      <c r="A698" s="200" t="s">
        <v>1594</v>
      </c>
      <c r="B698" s="200" t="s">
        <v>1595</v>
      </c>
      <c r="C698" s="200" t="s">
        <v>335</v>
      </c>
    </row>
    <row r="699" spans="1:3" x14ac:dyDescent="0.2">
      <c r="A699" s="200" t="s">
        <v>1596</v>
      </c>
      <c r="B699" s="200" t="s">
        <v>1597</v>
      </c>
      <c r="C699" s="200" t="s">
        <v>563</v>
      </c>
    </row>
    <row r="700" spans="1:3" x14ac:dyDescent="0.2">
      <c r="A700" s="200" t="s">
        <v>1598</v>
      </c>
      <c r="B700" s="200" t="s">
        <v>1599</v>
      </c>
      <c r="C700" s="200" t="s">
        <v>421</v>
      </c>
    </row>
    <row r="701" spans="1:3" x14ac:dyDescent="0.2">
      <c r="A701" s="200" t="s">
        <v>1600</v>
      </c>
      <c r="B701" s="200" t="s">
        <v>1601</v>
      </c>
      <c r="C701" s="200" t="s">
        <v>538</v>
      </c>
    </row>
    <row r="702" spans="1:3" x14ac:dyDescent="0.2">
      <c r="A702" s="200" t="s">
        <v>1602</v>
      </c>
      <c r="B702" s="200" t="s">
        <v>1603</v>
      </c>
      <c r="C702" s="200" t="s">
        <v>211</v>
      </c>
    </row>
    <row r="703" spans="1:3" x14ac:dyDescent="0.2">
      <c r="A703" s="200" t="s">
        <v>1604</v>
      </c>
      <c r="B703" s="200" t="s">
        <v>1605</v>
      </c>
      <c r="C703" s="200" t="s">
        <v>151</v>
      </c>
    </row>
    <row r="704" spans="1:3" x14ac:dyDescent="0.2">
      <c r="A704" s="200" t="s">
        <v>1606</v>
      </c>
      <c r="B704" s="200" t="s">
        <v>1607</v>
      </c>
      <c r="C704" s="200" t="s">
        <v>161</v>
      </c>
    </row>
    <row r="705" spans="1:3" x14ac:dyDescent="0.2">
      <c r="A705" s="200" t="s">
        <v>1608</v>
      </c>
      <c r="B705" s="200" t="s">
        <v>1609</v>
      </c>
      <c r="C705" s="200" t="s">
        <v>154</v>
      </c>
    </row>
    <row r="706" spans="1:3" x14ac:dyDescent="0.2">
      <c r="A706" s="200" t="s">
        <v>1610</v>
      </c>
      <c r="B706" s="200" t="s">
        <v>1611</v>
      </c>
      <c r="C706" s="200" t="s">
        <v>1612</v>
      </c>
    </row>
    <row r="707" spans="1:3" x14ac:dyDescent="0.2">
      <c r="A707" s="200" t="s">
        <v>1613</v>
      </c>
      <c r="B707" s="200" t="s">
        <v>1614</v>
      </c>
      <c r="C707" s="200" t="s">
        <v>200</v>
      </c>
    </row>
    <row r="708" spans="1:3" x14ac:dyDescent="0.2">
      <c r="A708" s="200" t="s">
        <v>1615</v>
      </c>
      <c r="B708" s="200" t="s">
        <v>1616</v>
      </c>
      <c r="C708" s="200" t="s">
        <v>503</v>
      </c>
    </row>
    <row r="709" spans="1:3" x14ac:dyDescent="0.2">
      <c r="A709" s="200" t="s">
        <v>1617</v>
      </c>
      <c r="B709" s="200" t="s">
        <v>1618</v>
      </c>
      <c r="C709" s="200" t="s">
        <v>351</v>
      </c>
    </row>
    <row r="710" spans="1:3" x14ac:dyDescent="0.2">
      <c r="A710" s="200" t="s">
        <v>1619</v>
      </c>
      <c r="B710" s="200" t="s">
        <v>1620</v>
      </c>
      <c r="C710" s="200" t="s">
        <v>279</v>
      </c>
    </row>
    <row r="711" spans="1:3" x14ac:dyDescent="0.2">
      <c r="A711" s="200" t="s">
        <v>1621</v>
      </c>
      <c r="B711" s="200" t="s">
        <v>1622</v>
      </c>
      <c r="C711" s="200" t="s">
        <v>211</v>
      </c>
    </row>
    <row r="712" spans="1:3" x14ac:dyDescent="0.2">
      <c r="A712" s="200" t="s">
        <v>1623</v>
      </c>
      <c r="B712" s="200" t="s">
        <v>1624</v>
      </c>
      <c r="C712" s="200" t="s">
        <v>164</v>
      </c>
    </row>
    <row r="713" spans="1:3" x14ac:dyDescent="0.2">
      <c r="A713" s="200" t="s">
        <v>1625</v>
      </c>
      <c r="B713" s="200" t="s">
        <v>1626</v>
      </c>
      <c r="C713" s="200" t="s">
        <v>224</v>
      </c>
    </row>
    <row r="714" spans="1:3" x14ac:dyDescent="0.2">
      <c r="A714" s="200" t="s">
        <v>1627</v>
      </c>
      <c r="B714" s="200" t="s">
        <v>1628</v>
      </c>
      <c r="C714" s="200" t="s">
        <v>933</v>
      </c>
    </row>
    <row r="715" spans="1:3" x14ac:dyDescent="0.2">
      <c r="A715" s="200" t="s">
        <v>1629</v>
      </c>
      <c r="B715" s="200" t="s">
        <v>1630</v>
      </c>
      <c r="C715" s="200" t="s">
        <v>161</v>
      </c>
    </row>
    <row r="716" spans="1:3" x14ac:dyDescent="0.2">
      <c r="A716" s="200" t="s">
        <v>1631</v>
      </c>
      <c r="B716" s="200" t="s">
        <v>1632</v>
      </c>
      <c r="C716" s="200" t="s">
        <v>382</v>
      </c>
    </row>
    <row r="717" spans="1:3" x14ac:dyDescent="0.2">
      <c r="A717" s="200" t="s">
        <v>1633</v>
      </c>
      <c r="B717" s="200" t="s">
        <v>1634</v>
      </c>
      <c r="C717" s="200" t="s">
        <v>200</v>
      </c>
    </row>
    <row r="718" spans="1:3" x14ac:dyDescent="0.2">
      <c r="A718" s="200" t="s">
        <v>1635</v>
      </c>
      <c r="B718" s="200" t="s">
        <v>1636</v>
      </c>
      <c r="C718" s="200" t="s">
        <v>1637</v>
      </c>
    </row>
    <row r="719" spans="1:3" x14ac:dyDescent="0.2">
      <c r="A719" s="200" t="s">
        <v>1638</v>
      </c>
      <c r="B719" s="200" t="s">
        <v>1639</v>
      </c>
      <c r="C719" s="200" t="s">
        <v>1637</v>
      </c>
    </row>
    <row r="720" spans="1:3" x14ac:dyDescent="0.2">
      <c r="A720" s="200" t="s">
        <v>1640</v>
      </c>
      <c r="B720" s="200" t="s">
        <v>1641</v>
      </c>
      <c r="C720" s="200" t="s">
        <v>211</v>
      </c>
    </row>
    <row r="721" spans="1:3" x14ac:dyDescent="0.2">
      <c r="A721" s="200" t="s">
        <v>1642</v>
      </c>
      <c r="B721" s="200" t="s">
        <v>1643</v>
      </c>
      <c r="C721" s="200" t="s">
        <v>200</v>
      </c>
    </row>
    <row r="722" spans="1:3" x14ac:dyDescent="0.2">
      <c r="A722" s="200" t="s">
        <v>1644</v>
      </c>
      <c r="B722" s="200" t="s">
        <v>1645</v>
      </c>
      <c r="C722" s="200" t="s">
        <v>249</v>
      </c>
    </row>
    <row r="723" spans="1:3" x14ac:dyDescent="0.2">
      <c r="A723" s="200" t="s">
        <v>1646</v>
      </c>
      <c r="B723" s="200" t="s">
        <v>1647</v>
      </c>
      <c r="C723" s="200" t="s">
        <v>249</v>
      </c>
    </row>
    <row r="724" spans="1:3" x14ac:dyDescent="0.2">
      <c r="A724" s="200" t="s">
        <v>1648</v>
      </c>
      <c r="B724" s="200" t="s">
        <v>1649</v>
      </c>
      <c r="C724" s="200" t="s">
        <v>264</v>
      </c>
    </row>
    <row r="725" spans="1:3" x14ac:dyDescent="0.2">
      <c r="A725" s="200" t="s">
        <v>1650</v>
      </c>
      <c r="B725" s="200" t="s">
        <v>1651</v>
      </c>
      <c r="C725" s="200" t="s">
        <v>264</v>
      </c>
    </row>
    <row r="726" spans="1:3" x14ac:dyDescent="0.2">
      <c r="A726" s="200" t="s">
        <v>1652</v>
      </c>
      <c r="B726" s="200" t="s">
        <v>1653</v>
      </c>
      <c r="C726" s="200" t="s">
        <v>264</v>
      </c>
    </row>
    <row r="727" spans="1:3" x14ac:dyDescent="0.2">
      <c r="A727" s="200" t="s">
        <v>1654</v>
      </c>
      <c r="B727" s="200" t="s">
        <v>1655</v>
      </c>
      <c r="C727" s="200" t="s">
        <v>264</v>
      </c>
    </row>
    <row r="728" spans="1:3" x14ac:dyDescent="0.2">
      <c r="A728" s="200" t="s">
        <v>1656</v>
      </c>
      <c r="B728" s="200" t="s">
        <v>1657</v>
      </c>
      <c r="C728" s="200" t="s">
        <v>264</v>
      </c>
    </row>
    <row r="729" spans="1:3" x14ac:dyDescent="0.2">
      <c r="A729" s="200" t="s">
        <v>1658</v>
      </c>
      <c r="B729" s="200" t="s">
        <v>1659</v>
      </c>
      <c r="C729" s="200" t="s">
        <v>1160</v>
      </c>
    </row>
    <row r="730" spans="1:3" x14ac:dyDescent="0.2">
      <c r="A730" s="200" t="s">
        <v>1660</v>
      </c>
      <c r="B730" s="200" t="s">
        <v>1661</v>
      </c>
      <c r="C730" s="200" t="s">
        <v>498</v>
      </c>
    </row>
    <row r="731" spans="1:3" x14ac:dyDescent="0.2">
      <c r="A731" s="200" t="s">
        <v>1662</v>
      </c>
      <c r="B731" s="200" t="s">
        <v>1663</v>
      </c>
      <c r="C731" s="200" t="s">
        <v>889</v>
      </c>
    </row>
    <row r="732" spans="1:3" x14ac:dyDescent="0.2">
      <c r="A732" s="200" t="s">
        <v>1664</v>
      </c>
      <c r="B732" s="200" t="s">
        <v>1665</v>
      </c>
      <c r="C732" s="200" t="s">
        <v>889</v>
      </c>
    </row>
    <row r="733" spans="1:3" x14ac:dyDescent="0.2">
      <c r="A733" s="200" t="s">
        <v>1666</v>
      </c>
      <c r="B733" s="200" t="s">
        <v>1667</v>
      </c>
      <c r="C733" s="200" t="s">
        <v>1612</v>
      </c>
    </row>
    <row r="734" spans="1:3" x14ac:dyDescent="0.2">
      <c r="A734" s="200" t="s">
        <v>1668</v>
      </c>
      <c r="B734" s="200" t="s">
        <v>1669</v>
      </c>
      <c r="C734" s="200" t="s">
        <v>1612</v>
      </c>
    </row>
    <row r="735" spans="1:3" x14ac:dyDescent="0.2">
      <c r="A735" s="200" t="s">
        <v>1670</v>
      </c>
      <c r="B735" s="200" t="s">
        <v>1671</v>
      </c>
      <c r="C735" s="200" t="s">
        <v>582</v>
      </c>
    </row>
    <row r="736" spans="1:3" x14ac:dyDescent="0.2">
      <c r="A736" s="200" t="s">
        <v>1672</v>
      </c>
      <c r="B736" s="200" t="s">
        <v>1673</v>
      </c>
      <c r="C736" s="200" t="s">
        <v>933</v>
      </c>
    </row>
    <row r="737" spans="1:3" x14ac:dyDescent="0.2">
      <c r="A737" s="200" t="s">
        <v>1674</v>
      </c>
      <c r="B737" s="200" t="s">
        <v>1675</v>
      </c>
      <c r="C737" s="200" t="s">
        <v>933</v>
      </c>
    </row>
    <row r="738" spans="1:3" x14ac:dyDescent="0.2">
      <c r="A738" s="200" t="s">
        <v>1676</v>
      </c>
      <c r="B738" s="200" t="s">
        <v>1677</v>
      </c>
      <c r="C738" s="200" t="s">
        <v>189</v>
      </c>
    </row>
    <row r="739" spans="1:3" x14ac:dyDescent="0.2">
      <c r="A739" s="200" t="s">
        <v>1678</v>
      </c>
      <c r="B739" s="200" t="s">
        <v>1679</v>
      </c>
      <c r="C739" s="200" t="s">
        <v>189</v>
      </c>
    </row>
    <row r="740" spans="1:3" x14ac:dyDescent="0.2">
      <c r="A740" s="200" t="s">
        <v>1680</v>
      </c>
      <c r="B740" s="200" t="s">
        <v>1681</v>
      </c>
      <c r="C740" s="200" t="s">
        <v>298</v>
      </c>
    </row>
    <row r="741" spans="1:3" x14ac:dyDescent="0.2">
      <c r="A741" s="200" t="s">
        <v>1682</v>
      </c>
      <c r="B741" s="200" t="s">
        <v>1683</v>
      </c>
      <c r="C741" s="200" t="s">
        <v>538</v>
      </c>
    </row>
    <row r="742" spans="1:3" x14ac:dyDescent="0.2">
      <c r="A742" s="200" t="s">
        <v>1684</v>
      </c>
      <c r="B742" s="200" t="s">
        <v>1685</v>
      </c>
      <c r="C742" s="200" t="s">
        <v>298</v>
      </c>
    </row>
    <row r="743" spans="1:3" x14ac:dyDescent="0.2">
      <c r="A743" s="200" t="s">
        <v>1686</v>
      </c>
      <c r="B743" s="200" t="s">
        <v>1687</v>
      </c>
      <c r="C743" s="200" t="s">
        <v>538</v>
      </c>
    </row>
    <row r="744" spans="1:3" x14ac:dyDescent="0.2">
      <c r="A744" s="200" t="s">
        <v>1688</v>
      </c>
      <c r="B744" s="200" t="s">
        <v>1689</v>
      </c>
      <c r="C744" s="200" t="s">
        <v>582</v>
      </c>
    </row>
    <row r="745" spans="1:3" x14ac:dyDescent="0.2">
      <c r="A745" s="200" t="s">
        <v>1690</v>
      </c>
      <c r="B745" s="200" t="s">
        <v>1691</v>
      </c>
      <c r="C745" s="200" t="s">
        <v>298</v>
      </c>
    </row>
    <row r="746" spans="1:3" x14ac:dyDescent="0.2">
      <c r="A746" s="200" t="s">
        <v>1692</v>
      </c>
      <c r="B746" s="200" t="s">
        <v>1693</v>
      </c>
      <c r="C746" s="200" t="s">
        <v>933</v>
      </c>
    </row>
    <row r="747" spans="1:3" x14ac:dyDescent="0.2">
      <c r="A747" s="200" t="s">
        <v>1694</v>
      </c>
      <c r="B747" s="200" t="s">
        <v>1695</v>
      </c>
      <c r="C747" s="200" t="s">
        <v>224</v>
      </c>
    </row>
    <row r="748" spans="1:3" x14ac:dyDescent="0.2">
      <c r="A748" s="200" t="s">
        <v>1696</v>
      </c>
      <c r="B748" s="200" t="s">
        <v>1697</v>
      </c>
      <c r="C748" s="200" t="s">
        <v>205</v>
      </c>
    </row>
    <row r="749" spans="1:3" x14ac:dyDescent="0.2">
      <c r="A749" s="200" t="s">
        <v>1698</v>
      </c>
      <c r="B749" s="200" t="s">
        <v>1699</v>
      </c>
      <c r="C749" s="200" t="s">
        <v>151</v>
      </c>
    </row>
    <row r="750" spans="1:3" x14ac:dyDescent="0.2">
      <c r="A750" s="200" t="s">
        <v>1700</v>
      </c>
      <c r="B750" s="200" t="s">
        <v>1701</v>
      </c>
      <c r="C750" s="200" t="s">
        <v>151</v>
      </c>
    </row>
    <row r="751" spans="1:3" x14ac:dyDescent="0.2">
      <c r="A751" s="200" t="s">
        <v>1702</v>
      </c>
      <c r="B751" s="200" t="s">
        <v>1703</v>
      </c>
      <c r="C751" s="200" t="s">
        <v>151</v>
      </c>
    </row>
    <row r="752" spans="1:3" x14ac:dyDescent="0.2">
      <c r="A752" s="200" t="s">
        <v>1704</v>
      </c>
      <c r="B752" s="200" t="s">
        <v>1705</v>
      </c>
      <c r="C752" s="200" t="s">
        <v>549</v>
      </c>
    </row>
    <row r="753" spans="1:3" x14ac:dyDescent="0.2">
      <c r="A753" s="200" t="s">
        <v>1706</v>
      </c>
      <c r="B753" s="200" t="s">
        <v>1707</v>
      </c>
      <c r="C753" s="200" t="s">
        <v>194</v>
      </c>
    </row>
    <row r="754" spans="1:3" x14ac:dyDescent="0.2">
      <c r="A754" s="200" t="s">
        <v>1708</v>
      </c>
      <c r="B754" s="200" t="s">
        <v>1709</v>
      </c>
      <c r="C754" s="200" t="s">
        <v>194</v>
      </c>
    </row>
    <row r="755" spans="1:3" x14ac:dyDescent="0.2">
      <c r="A755" s="200" t="s">
        <v>1710</v>
      </c>
      <c r="B755" s="200" t="s">
        <v>1711</v>
      </c>
      <c r="C755" s="200" t="s">
        <v>194</v>
      </c>
    </row>
    <row r="756" spans="1:3" x14ac:dyDescent="0.2">
      <c r="A756" s="200" t="s">
        <v>1712</v>
      </c>
      <c r="B756" s="200" t="s">
        <v>1713</v>
      </c>
      <c r="C756" s="200" t="s">
        <v>218</v>
      </c>
    </row>
    <row r="757" spans="1:3" x14ac:dyDescent="0.2">
      <c r="A757" s="200" t="s">
        <v>1714</v>
      </c>
      <c r="B757" s="200" t="s">
        <v>1715</v>
      </c>
      <c r="C757" s="200" t="s">
        <v>305</v>
      </c>
    </row>
    <row r="758" spans="1:3" x14ac:dyDescent="0.2">
      <c r="A758" s="200" t="s">
        <v>1716</v>
      </c>
      <c r="B758" s="200" t="s">
        <v>1717</v>
      </c>
      <c r="C758" s="200" t="s">
        <v>421</v>
      </c>
    </row>
    <row r="759" spans="1:3" x14ac:dyDescent="0.2">
      <c r="A759" s="200" t="s">
        <v>1718</v>
      </c>
      <c r="B759" s="200" t="s">
        <v>1719</v>
      </c>
      <c r="C759" s="200" t="s">
        <v>582</v>
      </c>
    </row>
    <row r="760" spans="1:3" x14ac:dyDescent="0.2">
      <c r="A760" s="200" t="s">
        <v>1720</v>
      </c>
      <c r="B760" s="200" t="s">
        <v>1721</v>
      </c>
      <c r="C760" s="200" t="s">
        <v>582</v>
      </c>
    </row>
    <row r="761" spans="1:3" x14ac:dyDescent="0.2">
      <c r="A761" s="200" t="s">
        <v>1722</v>
      </c>
      <c r="B761" s="200" t="s">
        <v>1723</v>
      </c>
      <c r="C761" s="200" t="s">
        <v>194</v>
      </c>
    </row>
    <row r="762" spans="1:3" x14ac:dyDescent="0.2">
      <c r="A762" s="200" t="s">
        <v>1724</v>
      </c>
      <c r="B762" s="200" t="s">
        <v>1725</v>
      </c>
      <c r="C762" s="200" t="s">
        <v>194</v>
      </c>
    </row>
    <row r="763" spans="1:3" x14ac:dyDescent="0.2">
      <c r="A763" s="200" t="s">
        <v>1726</v>
      </c>
      <c r="B763" s="200" t="s">
        <v>1727</v>
      </c>
      <c r="C763" s="200" t="s">
        <v>582</v>
      </c>
    </row>
    <row r="764" spans="1:3" x14ac:dyDescent="0.2">
      <c r="A764" s="200" t="s">
        <v>1728</v>
      </c>
      <c r="B764" s="200" t="s">
        <v>1729</v>
      </c>
      <c r="C764" s="200" t="s">
        <v>351</v>
      </c>
    </row>
    <row r="765" spans="1:3" x14ac:dyDescent="0.2">
      <c r="A765" s="200" t="s">
        <v>1730</v>
      </c>
      <c r="B765" s="200" t="s">
        <v>1731</v>
      </c>
      <c r="C765" s="200" t="s">
        <v>194</v>
      </c>
    </row>
    <row r="766" spans="1:3" x14ac:dyDescent="0.2">
      <c r="A766" s="200" t="s">
        <v>1732</v>
      </c>
      <c r="B766" s="200" t="s">
        <v>1733</v>
      </c>
      <c r="C766" s="200" t="s">
        <v>418</v>
      </c>
    </row>
    <row r="767" spans="1:3" x14ac:dyDescent="0.2">
      <c r="A767" s="200" t="s">
        <v>1734</v>
      </c>
      <c r="B767" s="200" t="s">
        <v>1735</v>
      </c>
      <c r="C767" s="200" t="s">
        <v>197</v>
      </c>
    </row>
    <row r="768" spans="1:3" x14ac:dyDescent="0.2">
      <c r="A768" s="200" t="s">
        <v>1736</v>
      </c>
      <c r="B768" s="200" t="s">
        <v>1737</v>
      </c>
      <c r="C768" s="200" t="s">
        <v>933</v>
      </c>
    </row>
    <row r="769" spans="1:3" x14ac:dyDescent="0.2">
      <c r="A769" s="200" t="s">
        <v>1738</v>
      </c>
      <c r="B769" s="200" t="s">
        <v>1739</v>
      </c>
      <c r="C769" s="200" t="s">
        <v>267</v>
      </c>
    </row>
    <row r="770" spans="1:3" x14ac:dyDescent="0.2">
      <c r="A770" s="200" t="s">
        <v>1740</v>
      </c>
      <c r="B770" s="200" t="s">
        <v>1741</v>
      </c>
      <c r="C770" s="200" t="s">
        <v>298</v>
      </c>
    </row>
    <row r="771" spans="1:3" x14ac:dyDescent="0.2">
      <c r="A771" s="200" t="s">
        <v>1742</v>
      </c>
      <c r="B771" s="200" t="s">
        <v>1743</v>
      </c>
      <c r="C771" s="200" t="s">
        <v>563</v>
      </c>
    </row>
    <row r="772" spans="1:3" x14ac:dyDescent="0.2">
      <c r="A772" s="200" t="s">
        <v>1744</v>
      </c>
      <c r="B772" s="200" t="s">
        <v>1745</v>
      </c>
      <c r="C772" s="200" t="s">
        <v>267</v>
      </c>
    </row>
    <row r="773" spans="1:3" x14ac:dyDescent="0.2">
      <c r="A773" s="200" t="s">
        <v>1746</v>
      </c>
      <c r="B773" s="200" t="s">
        <v>1747</v>
      </c>
      <c r="C773" s="200" t="s">
        <v>200</v>
      </c>
    </row>
    <row r="774" spans="1:3" x14ac:dyDescent="0.2">
      <c r="A774" s="200" t="s">
        <v>1748</v>
      </c>
      <c r="B774" s="200" t="s">
        <v>1749</v>
      </c>
      <c r="C774" s="200" t="s">
        <v>838</v>
      </c>
    </row>
    <row r="775" spans="1:3" x14ac:dyDescent="0.2">
      <c r="A775" s="200" t="s">
        <v>1750</v>
      </c>
      <c r="B775" s="200" t="s">
        <v>1751</v>
      </c>
      <c r="C775" s="200" t="s">
        <v>200</v>
      </c>
    </row>
    <row r="776" spans="1:3" x14ac:dyDescent="0.2">
      <c r="A776" s="200" t="s">
        <v>1752</v>
      </c>
      <c r="B776" s="200" t="s">
        <v>1753</v>
      </c>
      <c r="C776" s="200" t="s">
        <v>382</v>
      </c>
    </row>
    <row r="777" spans="1:3" x14ac:dyDescent="0.2">
      <c r="A777" s="200" t="s">
        <v>1754</v>
      </c>
      <c r="B777" s="200" t="s">
        <v>1755</v>
      </c>
      <c r="C777" s="200" t="s">
        <v>194</v>
      </c>
    </row>
    <row r="778" spans="1:3" x14ac:dyDescent="0.2">
      <c r="A778" s="200" t="s">
        <v>1756</v>
      </c>
      <c r="B778" s="200" t="s">
        <v>1757</v>
      </c>
      <c r="C778" s="200" t="s">
        <v>264</v>
      </c>
    </row>
    <row r="779" spans="1:3" x14ac:dyDescent="0.2">
      <c r="A779" s="200" t="s">
        <v>1758</v>
      </c>
      <c r="B779" s="200" t="s">
        <v>1759</v>
      </c>
      <c r="C779" s="200" t="s">
        <v>208</v>
      </c>
    </row>
    <row r="780" spans="1:3" x14ac:dyDescent="0.2">
      <c r="A780" s="200" t="s">
        <v>1760</v>
      </c>
      <c r="B780" s="200" t="s">
        <v>1761</v>
      </c>
      <c r="C780" s="200" t="s">
        <v>211</v>
      </c>
    </row>
    <row r="781" spans="1:3" x14ac:dyDescent="0.2">
      <c r="A781" s="200" t="s">
        <v>1762</v>
      </c>
      <c r="B781" s="200" t="s">
        <v>1763</v>
      </c>
      <c r="C781" s="200" t="s">
        <v>933</v>
      </c>
    </row>
    <row r="782" spans="1:3" x14ac:dyDescent="0.2">
      <c r="A782" s="200" t="s">
        <v>1764</v>
      </c>
      <c r="B782" s="200" t="s">
        <v>1765</v>
      </c>
      <c r="C782" s="200" t="s">
        <v>498</v>
      </c>
    </row>
    <row r="783" spans="1:3" x14ac:dyDescent="0.2">
      <c r="A783" s="200" t="s">
        <v>1766</v>
      </c>
      <c r="B783" s="200" t="s">
        <v>1767</v>
      </c>
      <c r="C783" s="200" t="s">
        <v>194</v>
      </c>
    </row>
    <row r="784" spans="1:3" x14ac:dyDescent="0.2">
      <c r="A784" s="200" t="s">
        <v>1768</v>
      </c>
      <c r="B784" s="200" t="s">
        <v>1769</v>
      </c>
      <c r="C784" s="200" t="s">
        <v>154</v>
      </c>
    </row>
    <row r="785" spans="1:3" x14ac:dyDescent="0.2">
      <c r="A785" s="200" t="s">
        <v>1770</v>
      </c>
      <c r="B785" s="200" t="s">
        <v>1771</v>
      </c>
      <c r="C785" s="200" t="s">
        <v>324</v>
      </c>
    </row>
    <row r="786" spans="1:3" x14ac:dyDescent="0.2">
      <c r="A786" s="200" t="s">
        <v>1772</v>
      </c>
      <c r="B786" s="200" t="s">
        <v>1773</v>
      </c>
      <c r="C786" s="200" t="s">
        <v>512</v>
      </c>
    </row>
    <row r="787" spans="1:3" x14ac:dyDescent="0.2">
      <c r="A787" s="200" t="s">
        <v>1774</v>
      </c>
      <c r="B787" s="200" t="s">
        <v>1775</v>
      </c>
      <c r="C787" s="200" t="s">
        <v>571</v>
      </c>
    </row>
    <row r="788" spans="1:3" x14ac:dyDescent="0.2">
      <c r="A788" s="200" t="s">
        <v>1776</v>
      </c>
      <c r="B788" s="200" t="s">
        <v>1777</v>
      </c>
      <c r="C788" s="200" t="s">
        <v>1637</v>
      </c>
    </row>
    <row r="789" spans="1:3" x14ac:dyDescent="0.2">
      <c r="A789" s="200" t="s">
        <v>1778</v>
      </c>
      <c r="B789" s="200" t="s">
        <v>1779</v>
      </c>
      <c r="C789" s="200" t="s">
        <v>279</v>
      </c>
    </row>
    <row r="790" spans="1:3" x14ac:dyDescent="0.2">
      <c r="A790" s="200" t="s">
        <v>1780</v>
      </c>
      <c r="B790" s="200" t="s">
        <v>1781</v>
      </c>
      <c r="C790" s="200" t="s">
        <v>279</v>
      </c>
    </row>
    <row r="791" spans="1:3" x14ac:dyDescent="0.2">
      <c r="A791" s="200" t="s">
        <v>1782</v>
      </c>
      <c r="B791" s="200" t="s">
        <v>1783</v>
      </c>
      <c r="C791" s="200" t="s">
        <v>279</v>
      </c>
    </row>
    <row r="792" spans="1:3" x14ac:dyDescent="0.2">
      <c r="A792" s="200" t="s">
        <v>1784</v>
      </c>
      <c r="B792" s="200" t="s">
        <v>1785</v>
      </c>
      <c r="C792" s="200" t="s">
        <v>279</v>
      </c>
    </row>
    <row r="793" spans="1:3" x14ac:dyDescent="0.2">
      <c r="A793" s="200" t="s">
        <v>1786</v>
      </c>
      <c r="B793" s="200" t="s">
        <v>1787</v>
      </c>
      <c r="C793" s="200" t="s">
        <v>279</v>
      </c>
    </row>
    <row r="794" spans="1:3" x14ac:dyDescent="0.2">
      <c r="A794" s="200" t="s">
        <v>1788</v>
      </c>
      <c r="B794" s="200" t="s">
        <v>1789</v>
      </c>
      <c r="C794" s="200" t="s">
        <v>279</v>
      </c>
    </row>
    <row r="795" spans="1:3" x14ac:dyDescent="0.2">
      <c r="A795" s="200" t="s">
        <v>1790</v>
      </c>
      <c r="B795" s="200" t="s">
        <v>1791</v>
      </c>
      <c r="C795" s="200" t="s">
        <v>421</v>
      </c>
    </row>
    <row r="796" spans="1:3" x14ac:dyDescent="0.2">
      <c r="A796" s="200" t="s">
        <v>1792</v>
      </c>
      <c r="B796" s="200" t="s">
        <v>1793</v>
      </c>
      <c r="C796" s="200" t="s">
        <v>189</v>
      </c>
    </row>
    <row r="797" spans="1:3" x14ac:dyDescent="0.2">
      <c r="A797" s="200" t="s">
        <v>1794</v>
      </c>
      <c r="B797" s="200" t="s">
        <v>1795</v>
      </c>
      <c r="C797" s="200" t="s">
        <v>362</v>
      </c>
    </row>
    <row r="798" spans="1:3" x14ac:dyDescent="0.2">
      <c r="A798" s="200" t="s">
        <v>1796</v>
      </c>
      <c r="B798" s="200" t="s">
        <v>1797</v>
      </c>
      <c r="C798" s="200" t="s">
        <v>205</v>
      </c>
    </row>
    <row r="799" spans="1:3" x14ac:dyDescent="0.2">
      <c r="A799" s="200" t="s">
        <v>1798</v>
      </c>
      <c r="B799" s="200" t="s">
        <v>1799</v>
      </c>
      <c r="C799" s="200" t="s">
        <v>498</v>
      </c>
    </row>
    <row r="800" spans="1:3" x14ac:dyDescent="0.2">
      <c r="A800" s="200" t="s">
        <v>1800</v>
      </c>
      <c r="B800" s="200" t="s">
        <v>1801</v>
      </c>
      <c r="C800" s="200" t="s">
        <v>200</v>
      </c>
    </row>
    <row r="801" spans="1:3" x14ac:dyDescent="0.2">
      <c r="A801" s="200" t="s">
        <v>1802</v>
      </c>
      <c r="B801" s="200" t="s">
        <v>1803</v>
      </c>
      <c r="C801" s="200" t="s">
        <v>335</v>
      </c>
    </row>
    <row r="802" spans="1:3" x14ac:dyDescent="0.2">
      <c r="A802" s="200" t="s">
        <v>1804</v>
      </c>
      <c r="B802" s="200" t="s">
        <v>1805</v>
      </c>
      <c r="C802" s="200" t="s">
        <v>933</v>
      </c>
    </row>
    <row r="803" spans="1:3" x14ac:dyDescent="0.2">
      <c r="A803" s="200" t="s">
        <v>1806</v>
      </c>
      <c r="B803" s="200" t="s">
        <v>1807</v>
      </c>
      <c r="C803" s="200" t="s">
        <v>582</v>
      </c>
    </row>
    <row r="804" spans="1:3" x14ac:dyDescent="0.2">
      <c r="A804" s="200" t="s">
        <v>1808</v>
      </c>
      <c r="B804" s="200" t="s">
        <v>1809</v>
      </c>
      <c r="C804" s="200" t="s">
        <v>549</v>
      </c>
    </row>
    <row r="805" spans="1:3" x14ac:dyDescent="0.2">
      <c r="A805" s="200" t="s">
        <v>1810</v>
      </c>
      <c r="B805" s="200" t="s">
        <v>1811</v>
      </c>
      <c r="C805" s="200" t="s">
        <v>264</v>
      </c>
    </row>
    <row r="806" spans="1:3" x14ac:dyDescent="0.2">
      <c r="A806" s="200" t="s">
        <v>1812</v>
      </c>
      <c r="B806" s="200" t="s">
        <v>1813</v>
      </c>
      <c r="C806" s="200" t="s">
        <v>538</v>
      </c>
    </row>
    <row r="807" spans="1:3" x14ac:dyDescent="0.2">
      <c r="A807" s="200" t="s">
        <v>1814</v>
      </c>
      <c r="B807" s="200" t="s">
        <v>1815</v>
      </c>
      <c r="C807" s="200" t="s">
        <v>218</v>
      </c>
    </row>
    <row r="808" spans="1:3" x14ac:dyDescent="0.2">
      <c r="A808" s="200" t="s">
        <v>1816</v>
      </c>
      <c r="B808" s="200" t="s">
        <v>1817</v>
      </c>
      <c r="C808" s="200" t="s">
        <v>582</v>
      </c>
    </row>
    <row r="809" spans="1:3" x14ac:dyDescent="0.2">
      <c r="A809" s="200" t="s">
        <v>1818</v>
      </c>
      <c r="B809" s="200" t="s">
        <v>1819</v>
      </c>
      <c r="C809" s="200" t="s">
        <v>549</v>
      </c>
    </row>
    <row r="810" spans="1:3" x14ac:dyDescent="0.2">
      <c r="A810" s="200" t="s">
        <v>1820</v>
      </c>
      <c r="B810" s="200" t="s">
        <v>1821</v>
      </c>
      <c r="C810" s="200" t="s">
        <v>789</v>
      </c>
    </row>
    <row r="811" spans="1:3" x14ac:dyDescent="0.2">
      <c r="A811" s="200" t="s">
        <v>1822</v>
      </c>
      <c r="B811" s="200" t="s">
        <v>1823</v>
      </c>
      <c r="C811" s="200" t="s">
        <v>249</v>
      </c>
    </row>
    <row r="812" spans="1:3" x14ac:dyDescent="0.2">
      <c r="A812" s="200" t="s">
        <v>1824</v>
      </c>
      <c r="B812" s="200" t="s">
        <v>1825</v>
      </c>
      <c r="C812" s="200" t="s">
        <v>582</v>
      </c>
    </row>
    <row r="813" spans="1:3" x14ac:dyDescent="0.2">
      <c r="A813" s="200" t="s">
        <v>1826</v>
      </c>
      <c r="B813" s="200" t="s">
        <v>1827</v>
      </c>
      <c r="C813" s="200" t="s">
        <v>582</v>
      </c>
    </row>
    <row r="814" spans="1:3" x14ac:dyDescent="0.2">
      <c r="A814" s="200" t="s">
        <v>1828</v>
      </c>
      <c r="B814" s="200" t="s">
        <v>1829</v>
      </c>
      <c r="C814" s="200" t="s">
        <v>264</v>
      </c>
    </row>
    <row r="815" spans="1:3" x14ac:dyDescent="0.2">
      <c r="A815" s="200" t="s">
        <v>1830</v>
      </c>
      <c r="B815" s="200" t="s">
        <v>1831</v>
      </c>
      <c r="C815" s="200" t="s">
        <v>197</v>
      </c>
    </row>
    <row r="816" spans="1:3" x14ac:dyDescent="0.2">
      <c r="A816" s="200" t="s">
        <v>1832</v>
      </c>
      <c r="B816" s="200" t="s">
        <v>1833</v>
      </c>
      <c r="C816" s="200" t="s">
        <v>305</v>
      </c>
    </row>
    <row r="817" spans="1:3" x14ac:dyDescent="0.2">
      <c r="A817" s="200" t="s">
        <v>1834</v>
      </c>
      <c r="B817" s="200" t="s">
        <v>1835</v>
      </c>
      <c r="C817" s="200" t="s">
        <v>305</v>
      </c>
    </row>
    <row r="818" spans="1:3" x14ac:dyDescent="0.2">
      <c r="A818" s="200" t="s">
        <v>1836</v>
      </c>
      <c r="B818" s="200" t="s">
        <v>1837</v>
      </c>
      <c r="C818" s="200" t="s">
        <v>638</v>
      </c>
    </row>
    <row r="819" spans="1:3" x14ac:dyDescent="0.2">
      <c r="A819" s="200" t="s">
        <v>1838</v>
      </c>
      <c r="B819" s="200" t="s">
        <v>1839</v>
      </c>
      <c r="C819" s="200" t="s">
        <v>211</v>
      </c>
    </row>
    <row r="820" spans="1:3" x14ac:dyDescent="0.2">
      <c r="A820" s="200" t="s">
        <v>1840</v>
      </c>
      <c r="B820" s="200" t="s">
        <v>1841</v>
      </c>
      <c r="C820" s="200" t="s">
        <v>638</v>
      </c>
    </row>
    <row r="821" spans="1:3" x14ac:dyDescent="0.2">
      <c r="A821" s="200" t="s">
        <v>1842</v>
      </c>
      <c r="B821" s="200" t="s">
        <v>1843</v>
      </c>
      <c r="C821" s="200" t="s">
        <v>208</v>
      </c>
    </row>
    <row r="822" spans="1:3" x14ac:dyDescent="0.2">
      <c r="A822" s="200" t="s">
        <v>1844</v>
      </c>
      <c r="B822" s="200" t="s">
        <v>1845</v>
      </c>
      <c r="C822" s="200" t="s">
        <v>208</v>
      </c>
    </row>
    <row r="823" spans="1:3" x14ac:dyDescent="0.2">
      <c r="A823" s="200" t="s">
        <v>1846</v>
      </c>
      <c r="B823" s="200" t="s">
        <v>1847</v>
      </c>
      <c r="C823" s="200" t="s">
        <v>208</v>
      </c>
    </row>
    <row r="824" spans="1:3" x14ac:dyDescent="0.2">
      <c r="A824" s="200" t="s">
        <v>1848</v>
      </c>
      <c r="B824" s="200" t="s">
        <v>1849</v>
      </c>
      <c r="C824" s="200" t="s">
        <v>208</v>
      </c>
    </row>
    <row r="825" spans="1:3" x14ac:dyDescent="0.2">
      <c r="A825" s="200" t="s">
        <v>1850</v>
      </c>
      <c r="B825" s="200" t="s">
        <v>1851</v>
      </c>
      <c r="C825" s="200" t="s">
        <v>208</v>
      </c>
    </row>
    <row r="826" spans="1:3" x14ac:dyDescent="0.2">
      <c r="A826" s="200" t="s">
        <v>1852</v>
      </c>
      <c r="B826" s="200" t="s">
        <v>1853</v>
      </c>
      <c r="C826" s="200" t="s">
        <v>270</v>
      </c>
    </row>
    <row r="827" spans="1:3" x14ac:dyDescent="0.2">
      <c r="A827" s="200" t="s">
        <v>1854</v>
      </c>
      <c r="B827" s="200" t="s">
        <v>1855</v>
      </c>
      <c r="C827" s="200" t="s">
        <v>270</v>
      </c>
    </row>
    <row r="828" spans="1:3" x14ac:dyDescent="0.2">
      <c r="A828" s="200" t="s">
        <v>1856</v>
      </c>
      <c r="B828" s="200" t="s">
        <v>1857</v>
      </c>
      <c r="C828" s="200" t="s">
        <v>208</v>
      </c>
    </row>
    <row r="829" spans="1:3" x14ac:dyDescent="0.2">
      <c r="A829" s="200" t="s">
        <v>1858</v>
      </c>
      <c r="B829" s="200" t="s">
        <v>1859</v>
      </c>
      <c r="C829" s="200" t="s">
        <v>498</v>
      </c>
    </row>
    <row r="830" spans="1:3" x14ac:dyDescent="0.2">
      <c r="A830" s="200" t="s">
        <v>1860</v>
      </c>
      <c r="B830" s="200" t="s">
        <v>1861</v>
      </c>
      <c r="C830" s="200" t="s">
        <v>161</v>
      </c>
    </row>
    <row r="831" spans="1:3" x14ac:dyDescent="0.2">
      <c r="A831" s="200" t="s">
        <v>1862</v>
      </c>
      <c r="B831" s="200" t="s">
        <v>1863</v>
      </c>
      <c r="C831" s="200" t="s">
        <v>161</v>
      </c>
    </row>
    <row r="832" spans="1:3" x14ac:dyDescent="0.2">
      <c r="A832" s="200" t="s">
        <v>1864</v>
      </c>
      <c r="B832" s="200" t="s">
        <v>1865</v>
      </c>
      <c r="C832" s="200" t="s">
        <v>194</v>
      </c>
    </row>
    <row r="833" spans="1:3" x14ac:dyDescent="0.2">
      <c r="A833" s="200" t="s">
        <v>1866</v>
      </c>
      <c r="B833" s="200" t="s">
        <v>1867</v>
      </c>
      <c r="C833" s="200" t="s">
        <v>194</v>
      </c>
    </row>
    <row r="834" spans="1:3" x14ac:dyDescent="0.2">
      <c r="A834" s="200" t="s">
        <v>1868</v>
      </c>
      <c r="B834" s="200" t="s">
        <v>1869</v>
      </c>
      <c r="C834" s="200" t="s">
        <v>194</v>
      </c>
    </row>
    <row r="835" spans="1:3" x14ac:dyDescent="0.2">
      <c r="A835" s="200" t="s">
        <v>1870</v>
      </c>
      <c r="B835" s="200" t="s">
        <v>1871</v>
      </c>
      <c r="C835" s="200" t="s">
        <v>208</v>
      </c>
    </row>
    <row r="836" spans="1:3" x14ac:dyDescent="0.2">
      <c r="A836" s="200" t="s">
        <v>1872</v>
      </c>
      <c r="B836" s="200" t="s">
        <v>1873</v>
      </c>
      <c r="C836" s="200" t="s">
        <v>512</v>
      </c>
    </row>
    <row r="837" spans="1:3" x14ac:dyDescent="0.2">
      <c r="A837" s="200" t="s">
        <v>1874</v>
      </c>
      <c r="B837" s="200" t="s">
        <v>1875</v>
      </c>
      <c r="C837" s="200" t="s">
        <v>264</v>
      </c>
    </row>
    <row r="838" spans="1:3" x14ac:dyDescent="0.2">
      <c r="A838" s="200" t="s">
        <v>1876</v>
      </c>
      <c r="B838" s="200" t="s">
        <v>1877</v>
      </c>
      <c r="C838" s="200" t="s">
        <v>200</v>
      </c>
    </row>
    <row r="839" spans="1:3" x14ac:dyDescent="0.2">
      <c r="A839" s="200" t="s">
        <v>1878</v>
      </c>
      <c r="B839" s="200" t="s">
        <v>1879</v>
      </c>
      <c r="C839" s="200" t="s">
        <v>200</v>
      </c>
    </row>
    <row r="840" spans="1:3" x14ac:dyDescent="0.2">
      <c r="A840" s="200" t="s">
        <v>1880</v>
      </c>
      <c r="B840" s="200" t="s">
        <v>1881</v>
      </c>
      <c r="C840" s="200" t="s">
        <v>154</v>
      </c>
    </row>
    <row r="841" spans="1:3" x14ac:dyDescent="0.2">
      <c r="A841" s="200" t="s">
        <v>1882</v>
      </c>
      <c r="B841" s="200" t="s">
        <v>1883</v>
      </c>
      <c r="C841" s="200" t="s">
        <v>194</v>
      </c>
    </row>
    <row r="842" spans="1:3" x14ac:dyDescent="0.2">
      <c r="A842" s="200" t="s">
        <v>1884</v>
      </c>
      <c r="B842" s="200" t="s">
        <v>1885</v>
      </c>
      <c r="C842" s="200" t="s">
        <v>249</v>
      </c>
    </row>
    <row r="843" spans="1:3" x14ac:dyDescent="0.2">
      <c r="A843" s="200" t="s">
        <v>1886</v>
      </c>
      <c r="B843" s="200" t="s">
        <v>1887</v>
      </c>
      <c r="C843" s="200" t="s">
        <v>264</v>
      </c>
    </row>
    <row r="844" spans="1:3" x14ac:dyDescent="0.2">
      <c r="A844" s="200" t="s">
        <v>1888</v>
      </c>
      <c r="B844" s="200" t="s">
        <v>1889</v>
      </c>
      <c r="C844" s="200" t="s">
        <v>200</v>
      </c>
    </row>
    <row r="845" spans="1:3" x14ac:dyDescent="0.2">
      <c r="A845" s="200" t="s">
        <v>1890</v>
      </c>
      <c r="B845" s="200" t="s">
        <v>1891</v>
      </c>
      <c r="C845" s="200" t="s">
        <v>200</v>
      </c>
    </row>
    <row r="846" spans="1:3" x14ac:dyDescent="0.2">
      <c r="A846" s="200" t="s">
        <v>1892</v>
      </c>
      <c r="B846" s="200" t="s">
        <v>1893</v>
      </c>
      <c r="C846" s="200" t="s">
        <v>362</v>
      </c>
    </row>
    <row r="847" spans="1:3" x14ac:dyDescent="0.2">
      <c r="A847" s="200" t="s">
        <v>1894</v>
      </c>
      <c r="B847" s="200" t="s">
        <v>1895</v>
      </c>
      <c r="C847" s="200" t="s">
        <v>549</v>
      </c>
    </row>
    <row r="848" spans="1:3" x14ac:dyDescent="0.2">
      <c r="A848" s="200" t="s">
        <v>1896</v>
      </c>
      <c r="B848" s="200" t="s">
        <v>1897</v>
      </c>
      <c r="C848" s="200" t="s">
        <v>324</v>
      </c>
    </row>
    <row r="849" spans="1:3" x14ac:dyDescent="0.2">
      <c r="A849" s="200" t="s">
        <v>1898</v>
      </c>
      <c r="B849" s="200" t="s">
        <v>1899</v>
      </c>
      <c r="C849" s="200" t="s">
        <v>200</v>
      </c>
    </row>
    <row r="850" spans="1:3" x14ac:dyDescent="0.2">
      <c r="A850" s="200" t="s">
        <v>1900</v>
      </c>
      <c r="B850" s="200" t="s">
        <v>1901</v>
      </c>
      <c r="C850" s="200" t="s">
        <v>264</v>
      </c>
    </row>
    <row r="851" spans="1:3" x14ac:dyDescent="0.2">
      <c r="A851" s="200" t="s">
        <v>1902</v>
      </c>
      <c r="B851" s="200" t="s">
        <v>1903</v>
      </c>
      <c r="C851" s="200" t="s">
        <v>264</v>
      </c>
    </row>
    <row r="852" spans="1:3" x14ac:dyDescent="0.2">
      <c r="A852" s="200" t="s">
        <v>1904</v>
      </c>
      <c r="B852" s="200" t="s">
        <v>1905</v>
      </c>
      <c r="C852" s="200" t="s">
        <v>512</v>
      </c>
    </row>
    <row r="853" spans="1:3" x14ac:dyDescent="0.2">
      <c r="A853" s="200" t="s">
        <v>1906</v>
      </c>
      <c r="B853" s="200" t="s">
        <v>1907</v>
      </c>
      <c r="C853" s="200" t="s">
        <v>549</v>
      </c>
    </row>
    <row r="854" spans="1:3" x14ac:dyDescent="0.2">
      <c r="A854" s="200" t="s">
        <v>1908</v>
      </c>
      <c r="B854" s="200" t="s">
        <v>1909</v>
      </c>
      <c r="C854" s="200" t="s">
        <v>298</v>
      </c>
    </row>
    <row r="855" spans="1:3" x14ac:dyDescent="0.2">
      <c r="A855" s="200" t="s">
        <v>1910</v>
      </c>
      <c r="B855" s="200" t="s">
        <v>1911</v>
      </c>
      <c r="C855" s="200" t="s">
        <v>194</v>
      </c>
    </row>
    <row r="856" spans="1:3" x14ac:dyDescent="0.2">
      <c r="A856" s="200" t="s">
        <v>1912</v>
      </c>
      <c r="B856" s="200" t="s">
        <v>1913</v>
      </c>
      <c r="C856" s="200" t="s">
        <v>582</v>
      </c>
    </row>
    <row r="857" spans="1:3" x14ac:dyDescent="0.2">
      <c r="A857" s="200" t="s">
        <v>1914</v>
      </c>
      <c r="B857" s="200" t="s">
        <v>1915</v>
      </c>
      <c r="C857" s="200" t="s">
        <v>264</v>
      </c>
    </row>
    <row r="858" spans="1:3" x14ac:dyDescent="0.2">
      <c r="A858" s="200" t="s">
        <v>1916</v>
      </c>
      <c r="B858" s="200" t="s">
        <v>1917</v>
      </c>
      <c r="C858" s="200" t="s">
        <v>1160</v>
      </c>
    </row>
    <row r="859" spans="1:3" x14ac:dyDescent="0.2">
      <c r="A859" s="200" t="s">
        <v>1918</v>
      </c>
      <c r="B859" s="200" t="s">
        <v>1919</v>
      </c>
      <c r="C859" s="200" t="s">
        <v>197</v>
      </c>
    </row>
    <row r="860" spans="1:3" x14ac:dyDescent="0.2">
      <c r="A860" s="200" t="s">
        <v>1920</v>
      </c>
      <c r="B860" s="200" t="s">
        <v>1921</v>
      </c>
      <c r="C860" s="200" t="s">
        <v>1637</v>
      </c>
    </row>
    <row r="861" spans="1:3" x14ac:dyDescent="0.2">
      <c r="A861" s="200" t="s">
        <v>1922</v>
      </c>
      <c r="B861" s="200" t="s">
        <v>1923</v>
      </c>
      <c r="C861" s="200" t="s">
        <v>1637</v>
      </c>
    </row>
    <row r="862" spans="1:3" x14ac:dyDescent="0.2">
      <c r="A862" s="200" t="s">
        <v>1924</v>
      </c>
      <c r="B862" s="200" t="s">
        <v>1925</v>
      </c>
      <c r="C862" s="200" t="s">
        <v>1637</v>
      </c>
    </row>
    <row r="863" spans="1:3" x14ac:dyDescent="0.2">
      <c r="A863" s="200" t="s">
        <v>1926</v>
      </c>
      <c r="B863" s="200" t="s">
        <v>1927</v>
      </c>
      <c r="C863" s="200" t="s">
        <v>597</v>
      </c>
    </row>
    <row r="864" spans="1:3" x14ac:dyDescent="0.2">
      <c r="A864" s="200" t="s">
        <v>1928</v>
      </c>
      <c r="B864" s="200" t="s">
        <v>1929</v>
      </c>
      <c r="C864" s="200" t="s">
        <v>1612</v>
      </c>
    </row>
    <row r="865" spans="1:3" x14ac:dyDescent="0.2">
      <c r="A865" s="200" t="s">
        <v>1930</v>
      </c>
      <c r="B865" s="200" t="s">
        <v>1931</v>
      </c>
      <c r="C865" s="200" t="s">
        <v>151</v>
      </c>
    </row>
    <row r="866" spans="1:3" x14ac:dyDescent="0.2">
      <c r="A866" s="200" t="s">
        <v>1932</v>
      </c>
      <c r="B866" s="200" t="s">
        <v>1933</v>
      </c>
      <c r="C866" s="200" t="s">
        <v>351</v>
      </c>
    </row>
    <row r="867" spans="1:3" x14ac:dyDescent="0.2">
      <c r="A867" s="200" t="s">
        <v>1934</v>
      </c>
      <c r="B867" s="200" t="s">
        <v>1935</v>
      </c>
      <c r="C867" s="200" t="s">
        <v>498</v>
      </c>
    </row>
    <row r="868" spans="1:3" x14ac:dyDescent="0.2">
      <c r="A868" s="200" t="s">
        <v>1936</v>
      </c>
      <c r="B868" s="200" t="s">
        <v>1937</v>
      </c>
      <c r="C868" s="200" t="s">
        <v>200</v>
      </c>
    </row>
    <row r="869" spans="1:3" x14ac:dyDescent="0.2">
      <c r="A869" s="200" t="s">
        <v>1938</v>
      </c>
      <c r="B869" s="200" t="s">
        <v>1939</v>
      </c>
      <c r="C869" s="200" t="s">
        <v>205</v>
      </c>
    </row>
    <row r="870" spans="1:3" x14ac:dyDescent="0.2">
      <c r="A870" s="200" t="s">
        <v>1940</v>
      </c>
      <c r="B870" s="200" t="s">
        <v>1941</v>
      </c>
      <c r="C870" s="200" t="s">
        <v>264</v>
      </c>
    </row>
    <row r="871" spans="1:3" x14ac:dyDescent="0.2">
      <c r="A871" s="200" t="s">
        <v>1942</v>
      </c>
      <c r="B871" s="200" t="s">
        <v>1943</v>
      </c>
      <c r="C871" s="200" t="s">
        <v>264</v>
      </c>
    </row>
    <row r="872" spans="1:3" x14ac:dyDescent="0.2">
      <c r="A872" s="200" t="s">
        <v>1944</v>
      </c>
      <c r="B872" s="200" t="s">
        <v>1945</v>
      </c>
      <c r="C872" s="200" t="s">
        <v>264</v>
      </c>
    </row>
    <row r="873" spans="1:3" x14ac:dyDescent="0.2">
      <c r="A873" s="200" t="s">
        <v>1946</v>
      </c>
      <c r="B873" s="200" t="s">
        <v>1947</v>
      </c>
      <c r="C873" s="200" t="s">
        <v>351</v>
      </c>
    </row>
    <row r="874" spans="1:3" x14ac:dyDescent="0.2">
      <c r="A874" s="200" t="s">
        <v>1948</v>
      </c>
      <c r="B874" s="200" t="s">
        <v>1949</v>
      </c>
      <c r="C874" s="200" t="s">
        <v>549</v>
      </c>
    </row>
    <row r="875" spans="1:3" x14ac:dyDescent="0.2">
      <c r="A875" s="200" t="s">
        <v>1950</v>
      </c>
      <c r="B875" s="200" t="s">
        <v>1951</v>
      </c>
      <c r="C875" s="200" t="s">
        <v>279</v>
      </c>
    </row>
    <row r="876" spans="1:3" x14ac:dyDescent="0.2">
      <c r="A876" s="200" t="s">
        <v>1952</v>
      </c>
      <c r="B876" s="200" t="s">
        <v>1953</v>
      </c>
      <c r="C876" s="200" t="s">
        <v>279</v>
      </c>
    </row>
    <row r="877" spans="1:3" x14ac:dyDescent="0.2">
      <c r="A877" s="200" t="s">
        <v>1954</v>
      </c>
      <c r="B877" s="200" t="s">
        <v>1955</v>
      </c>
      <c r="C877" s="200" t="s">
        <v>279</v>
      </c>
    </row>
    <row r="878" spans="1:3" x14ac:dyDescent="0.2">
      <c r="A878" s="200" t="s">
        <v>1956</v>
      </c>
      <c r="B878" s="200" t="s">
        <v>1957</v>
      </c>
      <c r="C878" s="200" t="s">
        <v>512</v>
      </c>
    </row>
    <row r="879" spans="1:3" x14ac:dyDescent="0.2">
      <c r="A879" s="200" t="s">
        <v>1958</v>
      </c>
      <c r="B879" s="200" t="s">
        <v>1959</v>
      </c>
      <c r="C879" s="200" t="s">
        <v>421</v>
      </c>
    </row>
    <row r="880" spans="1:3" x14ac:dyDescent="0.2">
      <c r="A880" s="200" t="s">
        <v>1960</v>
      </c>
      <c r="B880" s="200" t="s">
        <v>1961</v>
      </c>
      <c r="C880" s="200" t="s">
        <v>208</v>
      </c>
    </row>
    <row r="881" spans="1:3" x14ac:dyDescent="0.2">
      <c r="A881" s="200" t="s">
        <v>1962</v>
      </c>
      <c r="B881" s="200" t="s">
        <v>1963</v>
      </c>
      <c r="C881" s="200" t="s">
        <v>264</v>
      </c>
    </row>
    <row r="882" spans="1:3" x14ac:dyDescent="0.2">
      <c r="A882" s="200" t="s">
        <v>1964</v>
      </c>
      <c r="B882" s="200" t="s">
        <v>1965</v>
      </c>
      <c r="C882" s="200" t="s">
        <v>264</v>
      </c>
    </row>
    <row r="883" spans="1:3" x14ac:dyDescent="0.2">
      <c r="A883" s="200" t="s">
        <v>1966</v>
      </c>
      <c r="B883" s="200" t="s">
        <v>1967</v>
      </c>
      <c r="C883" s="200" t="s">
        <v>512</v>
      </c>
    </row>
    <row r="884" spans="1:3" x14ac:dyDescent="0.2">
      <c r="A884" s="200" t="s">
        <v>1968</v>
      </c>
      <c r="B884" s="200" t="s">
        <v>1969</v>
      </c>
      <c r="C884" s="200" t="s">
        <v>512</v>
      </c>
    </row>
    <row r="885" spans="1:3" x14ac:dyDescent="0.2">
      <c r="A885" s="200" t="s">
        <v>1970</v>
      </c>
      <c r="B885" s="200" t="s">
        <v>1971</v>
      </c>
      <c r="C885" s="200" t="s">
        <v>194</v>
      </c>
    </row>
    <row r="886" spans="1:3" x14ac:dyDescent="0.2">
      <c r="A886" s="200" t="s">
        <v>1972</v>
      </c>
      <c r="B886" s="200" t="s">
        <v>1973</v>
      </c>
      <c r="C886" s="200" t="s">
        <v>362</v>
      </c>
    </row>
    <row r="887" spans="1:3" x14ac:dyDescent="0.2">
      <c r="A887" s="200" t="s">
        <v>1974</v>
      </c>
      <c r="B887" s="200" t="s">
        <v>1975</v>
      </c>
      <c r="C887" s="200" t="s">
        <v>362</v>
      </c>
    </row>
    <row r="888" spans="1:3" x14ac:dyDescent="0.2">
      <c r="A888" s="200" t="s">
        <v>1976</v>
      </c>
      <c r="B888" s="200" t="s">
        <v>1977</v>
      </c>
      <c r="C888" s="200" t="s">
        <v>362</v>
      </c>
    </row>
    <row r="889" spans="1:3" x14ac:dyDescent="0.2">
      <c r="A889" s="200" t="s">
        <v>1978</v>
      </c>
      <c r="B889" s="200" t="s">
        <v>1979</v>
      </c>
      <c r="C889" s="200" t="s">
        <v>362</v>
      </c>
    </row>
    <row r="890" spans="1:3" x14ac:dyDescent="0.2">
      <c r="A890" s="200" t="s">
        <v>1980</v>
      </c>
      <c r="B890" s="200" t="s">
        <v>1981</v>
      </c>
      <c r="C890" s="200" t="s">
        <v>362</v>
      </c>
    </row>
    <row r="891" spans="1:3" x14ac:dyDescent="0.2">
      <c r="A891" s="200" t="s">
        <v>1982</v>
      </c>
      <c r="B891" s="200" t="s">
        <v>1983</v>
      </c>
      <c r="C891" s="200" t="s">
        <v>362</v>
      </c>
    </row>
    <row r="892" spans="1:3" x14ac:dyDescent="0.2">
      <c r="A892" s="200" t="s">
        <v>1984</v>
      </c>
      <c r="B892" s="200" t="s">
        <v>1985</v>
      </c>
      <c r="C892" s="200" t="s">
        <v>362</v>
      </c>
    </row>
    <row r="893" spans="1:3" x14ac:dyDescent="0.2">
      <c r="A893" s="200" t="s">
        <v>1986</v>
      </c>
      <c r="B893" s="200" t="s">
        <v>1987</v>
      </c>
      <c r="C893" s="200" t="s">
        <v>549</v>
      </c>
    </row>
    <row r="894" spans="1:3" x14ac:dyDescent="0.2">
      <c r="A894" s="200" t="s">
        <v>1988</v>
      </c>
      <c r="B894" s="200" t="s">
        <v>1989</v>
      </c>
      <c r="C894" s="200" t="s">
        <v>211</v>
      </c>
    </row>
    <row r="895" spans="1:3" x14ac:dyDescent="0.2">
      <c r="A895" s="200" t="s">
        <v>1990</v>
      </c>
      <c r="B895" s="200" t="s">
        <v>1991</v>
      </c>
      <c r="C895" s="200" t="s">
        <v>393</v>
      </c>
    </row>
    <row r="896" spans="1:3" x14ac:dyDescent="0.2">
      <c r="A896" s="200" t="s">
        <v>1992</v>
      </c>
      <c r="B896" s="200" t="s">
        <v>1993</v>
      </c>
      <c r="C896" s="200" t="s">
        <v>1637</v>
      </c>
    </row>
    <row r="897" spans="1:3" x14ac:dyDescent="0.2">
      <c r="A897" s="200" t="s">
        <v>1994</v>
      </c>
      <c r="B897" s="200" t="s">
        <v>1995</v>
      </c>
      <c r="C897" s="200" t="s">
        <v>582</v>
      </c>
    </row>
    <row r="898" spans="1:3" x14ac:dyDescent="0.2">
      <c r="A898" s="200" t="s">
        <v>1996</v>
      </c>
      <c r="B898" s="200" t="s">
        <v>1997</v>
      </c>
      <c r="C898" s="200" t="s">
        <v>270</v>
      </c>
    </row>
    <row r="899" spans="1:3" x14ac:dyDescent="0.2">
      <c r="A899" s="200" t="s">
        <v>1998</v>
      </c>
      <c r="B899" s="200" t="s">
        <v>1999</v>
      </c>
      <c r="C899" s="200" t="s">
        <v>270</v>
      </c>
    </row>
    <row r="900" spans="1:3" x14ac:dyDescent="0.2">
      <c r="A900" s="200" t="s">
        <v>2000</v>
      </c>
      <c r="B900" s="200" t="s">
        <v>2001</v>
      </c>
      <c r="C900" s="200" t="s">
        <v>249</v>
      </c>
    </row>
    <row r="901" spans="1:3" x14ac:dyDescent="0.2">
      <c r="A901" s="200" t="s">
        <v>2002</v>
      </c>
      <c r="B901" s="200" t="s">
        <v>2003</v>
      </c>
      <c r="C901" s="200" t="s">
        <v>1160</v>
      </c>
    </row>
    <row r="902" spans="1:3" x14ac:dyDescent="0.2">
      <c r="A902" s="200" t="s">
        <v>2004</v>
      </c>
      <c r="B902" s="200" t="s">
        <v>2005</v>
      </c>
      <c r="C902" s="200" t="s">
        <v>549</v>
      </c>
    </row>
    <row r="903" spans="1:3" x14ac:dyDescent="0.2">
      <c r="A903" s="200" t="s">
        <v>2006</v>
      </c>
      <c r="B903" s="200" t="s">
        <v>2007</v>
      </c>
      <c r="C903" s="200" t="s">
        <v>194</v>
      </c>
    </row>
    <row r="904" spans="1:3" x14ac:dyDescent="0.2">
      <c r="A904" s="200" t="s">
        <v>2008</v>
      </c>
      <c r="B904" s="200" t="s">
        <v>2009</v>
      </c>
      <c r="C904" s="200" t="s">
        <v>194</v>
      </c>
    </row>
    <row r="905" spans="1:3" x14ac:dyDescent="0.2">
      <c r="A905" s="200" t="s">
        <v>2010</v>
      </c>
      <c r="B905" s="200" t="s">
        <v>2011</v>
      </c>
      <c r="C905" s="200" t="s">
        <v>549</v>
      </c>
    </row>
    <row r="906" spans="1:3" x14ac:dyDescent="0.2">
      <c r="A906" s="200" t="s">
        <v>2012</v>
      </c>
      <c r="B906" s="200" t="s">
        <v>2013</v>
      </c>
      <c r="C906" s="200" t="s">
        <v>362</v>
      </c>
    </row>
    <row r="907" spans="1:3" x14ac:dyDescent="0.2">
      <c r="A907" s="200" t="s">
        <v>2014</v>
      </c>
      <c r="B907" s="200" t="s">
        <v>2015</v>
      </c>
      <c r="C907" s="200" t="s">
        <v>503</v>
      </c>
    </row>
    <row r="908" spans="1:3" x14ac:dyDescent="0.2">
      <c r="A908" s="200" t="s">
        <v>2016</v>
      </c>
      <c r="B908" s="200" t="s">
        <v>2017</v>
      </c>
      <c r="C908" s="200" t="s">
        <v>298</v>
      </c>
    </row>
    <row r="909" spans="1:3" x14ac:dyDescent="0.2">
      <c r="A909" s="200" t="s">
        <v>2018</v>
      </c>
      <c r="B909" s="200" t="s">
        <v>2019</v>
      </c>
      <c r="C909" s="200" t="s">
        <v>298</v>
      </c>
    </row>
    <row r="910" spans="1:3" x14ac:dyDescent="0.2">
      <c r="A910" s="200" t="s">
        <v>2020</v>
      </c>
      <c r="B910" s="200" t="s">
        <v>2021</v>
      </c>
      <c r="C910" s="200" t="s">
        <v>298</v>
      </c>
    </row>
    <row r="911" spans="1:3" x14ac:dyDescent="0.2">
      <c r="A911" s="200" t="s">
        <v>2022</v>
      </c>
      <c r="B911" s="200" t="s">
        <v>2023</v>
      </c>
      <c r="C911" s="200" t="s">
        <v>208</v>
      </c>
    </row>
    <row r="912" spans="1:3" x14ac:dyDescent="0.2">
      <c r="A912" s="200" t="s">
        <v>2024</v>
      </c>
      <c r="B912" s="200" t="s">
        <v>2025</v>
      </c>
      <c r="C912" s="200" t="s">
        <v>208</v>
      </c>
    </row>
    <row r="913" spans="1:3" x14ac:dyDescent="0.2">
      <c r="A913" s="200" t="s">
        <v>2026</v>
      </c>
      <c r="B913" s="200" t="s">
        <v>2027</v>
      </c>
      <c r="C913" s="200" t="s">
        <v>208</v>
      </c>
    </row>
    <row r="914" spans="1:3" x14ac:dyDescent="0.2">
      <c r="A914" s="200" t="s">
        <v>2028</v>
      </c>
      <c r="B914" s="200" t="s">
        <v>2029</v>
      </c>
      <c r="C914" s="200" t="s">
        <v>208</v>
      </c>
    </row>
    <row r="915" spans="1:3" x14ac:dyDescent="0.2">
      <c r="A915" s="200" t="s">
        <v>2030</v>
      </c>
      <c r="B915" s="200" t="s">
        <v>2031</v>
      </c>
      <c r="C915" s="200" t="s">
        <v>208</v>
      </c>
    </row>
    <row r="916" spans="1:3" x14ac:dyDescent="0.2">
      <c r="A916" s="200" t="s">
        <v>2032</v>
      </c>
      <c r="B916" s="200" t="s">
        <v>2033</v>
      </c>
      <c r="C916" s="200" t="s">
        <v>789</v>
      </c>
    </row>
    <row r="917" spans="1:3" x14ac:dyDescent="0.2">
      <c r="A917" s="200" t="s">
        <v>2034</v>
      </c>
      <c r="B917" s="200" t="s">
        <v>2035</v>
      </c>
      <c r="C917" s="200" t="s">
        <v>200</v>
      </c>
    </row>
    <row r="918" spans="1:3" x14ac:dyDescent="0.2">
      <c r="A918" s="200" t="s">
        <v>2036</v>
      </c>
      <c r="B918" s="200" t="s">
        <v>2037</v>
      </c>
      <c r="C918" s="200" t="s">
        <v>421</v>
      </c>
    </row>
    <row r="919" spans="1:3" x14ac:dyDescent="0.2">
      <c r="A919" s="200" t="s">
        <v>2038</v>
      </c>
      <c r="B919" s="200" t="s">
        <v>2039</v>
      </c>
      <c r="C919" s="200" t="s">
        <v>582</v>
      </c>
    </row>
    <row r="920" spans="1:3" x14ac:dyDescent="0.2">
      <c r="A920" s="200" t="s">
        <v>2040</v>
      </c>
      <c r="B920" s="200" t="s">
        <v>2041</v>
      </c>
      <c r="C920" s="200" t="s">
        <v>194</v>
      </c>
    </row>
    <row r="921" spans="1:3" x14ac:dyDescent="0.2">
      <c r="A921" s="200" t="s">
        <v>2042</v>
      </c>
      <c r="B921" s="200" t="s">
        <v>2043</v>
      </c>
      <c r="C921" s="200" t="s">
        <v>789</v>
      </c>
    </row>
    <row r="922" spans="1:3" x14ac:dyDescent="0.2">
      <c r="A922" s="200" t="s">
        <v>2044</v>
      </c>
      <c r="B922" s="200" t="s">
        <v>2045</v>
      </c>
      <c r="C922" s="200" t="s">
        <v>151</v>
      </c>
    </row>
    <row r="923" spans="1:3" x14ac:dyDescent="0.2">
      <c r="A923" s="200" t="s">
        <v>2046</v>
      </c>
      <c r="B923" s="200" t="s">
        <v>2047</v>
      </c>
      <c r="C923" s="200" t="s">
        <v>889</v>
      </c>
    </row>
    <row r="924" spans="1:3" x14ac:dyDescent="0.2">
      <c r="A924" s="200" t="s">
        <v>2048</v>
      </c>
      <c r="B924" s="200" t="s">
        <v>2049</v>
      </c>
      <c r="C924" s="200" t="s">
        <v>889</v>
      </c>
    </row>
    <row r="925" spans="1:3" x14ac:dyDescent="0.2">
      <c r="A925" s="200" t="s">
        <v>2050</v>
      </c>
      <c r="B925" s="200" t="s">
        <v>2051</v>
      </c>
      <c r="C925" s="200" t="s">
        <v>208</v>
      </c>
    </row>
    <row r="926" spans="1:3" x14ac:dyDescent="0.2">
      <c r="A926" s="200" t="s">
        <v>2052</v>
      </c>
      <c r="B926" s="200" t="s">
        <v>2053</v>
      </c>
      <c r="C926" s="200" t="s">
        <v>344</v>
      </c>
    </row>
    <row r="927" spans="1:3" x14ac:dyDescent="0.2">
      <c r="A927" s="200" t="s">
        <v>2054</v>
      </c>
      <c r="B927" s="200" t="s">
        <v>2055</v>
      </c>
      <c r="C927" s="200" t="s">
        <v>344</v>
      </c>
    </row>
    <row r="928" spans="1:3" x14ac:dyDescent="0.2">
      <c r="A928" s="200" t="s">
        <v>2056</v>
      </c>
      <c r="B928" s="200" t="s">
        <v>2057</v>
      </c>
      <c r="C928" s="200" t="s">
        <v>264</v>
      </c>
    </row>
    <row r="929" spans="1:3" x14ac:dyDescent="0.2">
      <c r="A929" s="200" t="s">
        <v>2058</v>
      </c>
      <c r="B929" s="200" t="s">
        <v>2059</v>
      </c>
      <c r="C929" s="200" t="s">
        <v>264</v>
      </c>
    </row>
    <row r="930" spans="1:3" x14ac:dyDescent="0.2">
      <c r="A930" s="200" t="s">
        <v>2060</v>
      </c>
      <c r="B930" s="200" t="s">
        <v>2061</v>
      </c>
      <c r="C930" s="200" t="s">
        <v>1637</v>
      </c>
    </row>
    <row r="931" spans="1:3" x14ac:dyDescent="0.2">
      <c r="A931" s="200" t="s">
        <v>2062</v>
      </c>
      <c r="B931" s="200" t="s">
        <v>2063</v>
      </c>
      <c r="C931" s="200" t="s">
        <v>638</v>
      </c>
    </row>
    <row r="932" spans="1:3" x14ac:dyDescent="0.2">
      <c r="A932" s="200" t="s">
        <v>2064</v>
      </c>
      <c r="B932" s="200" t="s">
        <v>2065</v>
      </c>
      <c r="C932" s="200" t="s">
        <v>421</v>
      </c>
    </row>
    <row r="933" spans="1:3" x14ac:dyDescent="0.2">
      <c r="A933" s="200" t="s">
        <v>2066</v>
      </c>
      <c r="B933" s="200" t="s">
        <v>2067</v>
      </c>
      <c r="C933" s="200" t="s">
        <v>362</v>
      </c>
    </row>
    <row r="934" spans="1:3" x14ac:dyDescent="0.2">
      <c r="A934" s="200" t="s">
        <v>2068</v>
      </c>
      <c r="B934" s="200" t="s">
        <v>2069</v>
      </c>
      <c r="C934" s="200" t="s">
        <v>362</v>
      </c>
    </row>
    <row r="935" spans="1:3" x14ac:dyDescent="0.2">
      <c r="A935" s="200" t="s">
        <v>2070</v>
      </c>
      <c r="B935" s="200" t="s">
        <v>2071</v>
      </c>
      <c r="C935" s="200" t="s">
        <v>362</v>
      </c>
    </row>
    <row r="936" spans="1:3" x14ac:dyDescent="0.2">
      <c r="A936" s="200" t="s">
        <v>2072</v>
      </c>
      <c r="B936" s="200" t="s">
        <v>2073</v>
      </c>
      <c r="C936" s="200" t="s">
        <v>362</v>
      </c>
    </row>
    <row r="937" spans="1:3" x14ac:dyDescent="0.2">
      <c r="A937" s="200" t="s">
        <v>2074</v>
      </c>
      <c r="B937" s="200" t="s">
        <v>2075</v>
      </c>
      <c r="C937" s="200" t="s">
        <v>362</v>
      </c>
    </row>
    <row r="938" spans="1:3" x14ac:dyDescent="0.2">
      <c r="A938" s="200" t="s">
        <v>2076</v>
      </c>
      <c r="B938" s="200" t="s">
        <v>2077</v>
      </c>
      <c r="C938" s="200" t="s">
        <v>362</v>
      </c>
    </row>
    <row r="939" spans="1:3" x14ac:dyDescent="0.2">
      <c r="A939" s="200" t="s">
        <v>2078</v>
      </c>
      <c r="B939" s="200" t="s">
        <v>2079</v>
      </c>
      <c r="C939" s="200" t="s">
        <v>362</v>
      </c>
    </row>
    <row r="940" spans="1:3" x14ac:dyDescent="0.2">
      <c r="A940" s="200" t="s">
        <v>2080</v>
      </c>
      <c r="B940" s="200" t="s">
        <v>2081</v>
      </c>
      <c r="C940" s="200" t="s">
        <v>362</v>
      </c>
    </row>
    <row r="941" spans="1:3" x14ac:dyDescent="0.2">
      <c r="A941" s="200" t="s">
        <v>2082</v>
      </c>
      <c r="B941" s="200" t="s">
        <v>2083</v>
      </c>
      <c r="C941" s="200" t="s">
        <v>1637</v>
      </c>
    </row>
    <row r="942" spans="1:3" x14ac:dyDescent="0.2">
      <c r="A942" s="200" t="s">
        <v>2084</v>
      </c>
      <c r="B942" s="200" t="s">
        <v>2085</v>
      </c>
      <c r="C942" s="200" t="s">
        <v>436</v>
      </c>
    </row>
    <row r="943" spans="1:3" x14ac:dyDescent="0.2">
      <c r="A943" s="200" t="s">
        <v>2086</v>
      </c>
      <c r="B943" s="200" t="s">
        <v>2087</v>
      </c>
      <c r="C943" s="200" t="s">
        <v>512</v>
      </c>
    </row>
    <row r="944" spans="1:3" x14ac:dyDescent="0.2">
      <c r="A944" s="200" t="s">
        <v>2088</v>
      </c>
      <c r="B944" s="200" t="s">
        <v>2089</v>
      </c>
      <c r="C944" s="200" t="s">
        <v>512</v>
      </c>
    </row>
    <row r="945" spans="1:3" x14ac:dyDescent="0.2">
      <c r="A945" s="200" t="s">
        <v>2090</v>
      </c>
      <c r="B945" s="200" t="s">
        <v>2091</v>
      </c>
      <c r="C945" s="200" t="s">
        <v>512</v>
      </c>
    </row>
    <row r="946" spans="1:3" x14ac:dyDescent="0.2">
      <c r="A946" s="200" t="s">
        <v>2092</v>
      </c>
      <c r="B946" s="200" t="s">
        <v>2093</v>
      </c>
      <c r="C946" s="200" t="s">
        <v>324</v>
      </c>
    </row>
    <row r="947" spans="1:3" x14ac:dyDescent="0.2">
      <c r="A947" s="200" t="s">
        <v>2094</v>
      </c>
      <c r="B947" s="200" t="s">
        <v>2095</v>
      </c>
      <c r="C947" s="200" t="s">
        <v>264</v>
      </c>
    </row>
    <row r="948" spans="1:3" x14ac:dyDescent="0.2">
      <c r="A948" s="200" t="s">
        <v>2096</v>
      </c>
      <c r="B948" s="200" t="s">
        <v>2097</v>
      </c>
      <c r="C948" s="200" t="s">
        <v>1637</v>
      </c>
    </row>
    <row r="949" spans="1:3" x14ac:dyDescent="0.2">
      <c r="A949" s="200" t="s">
        <v>2098</v>
      </c>
      <c r="B949" s="200" t="s">
        <v>2099</v>
      </c>
      <c r="C949" s="200" t="s">
        <v>1637</v>
      </c>
    </row>
    <row r="950" spans="1:3" x14ac:dyDescent="0.2">
      <c r="A950" s="200" t="s">
        <v>2100</v>
      </c>
      <c r="B950" s="200" t="s">
        <v>2101</v>
      </c>
      <c r="C950" s="200" t="s">
        <v>418</v>
      </c>
    </row>
    <row r="951" spans="1:3" x14ac:dyDescent="0.2">
      <c r="A951" s="200" t="s">
        <v>2102</v>
      </c>
      <c r="B951" s="200" t="s">
        <v>2103</v>
      </c>
      <c r="C951" s="200" t="s">
        <v>1637</v>
      </c>
    </row>
    <row r="952" spans="1:3" x14ac:dyDescent="0.2">
      <c r="A952" s="200" t="s">
        <v>2104</v>
      </c>
      <c r="B952" s="200" t="s">
        <v>2105</v>
      </c>
      <c r="C952" s="200" t="s">
        <v>568</v>
      </c>
    </row>
    <row r="953" spans="1:3" x14ac:dyDescent="0.2">
      <c r="A953" s="200" t="s">
        <v>2106</v>
      </c>
      <c r="B953" s="200" t="s">
        <v>2107</v>
      </c>
      <c r="C953" s="200" t="s">
        <v>218</v>
      </c>
    </row>
    <row r="954" spans="1:3" x14ac:dyDescent="0.2">
      <c r="A954" s="200" t="s">
        <v>2108</v>
      </c>
      <c r="B954" s="200" t="s">
        <v>2109</v>
      </c>
      <c r="C954" s="200" t="s">
        <v>503</v>
      </c>
    </row>
    <row r="955" spans="1:3" x14ac:dyDescent="0.2">
      <c r="A955" s="200" t="s">
        <v>2110</v>
      </c>
      <c r="B955" s="200" t="s">
        <v>2111</v>
      </c>
      <c r="C955" s="200" t="s">
        <v>503</v>
      </c>
    </row>
    <row r="956" spans="1:3" x14ac:dyDescent="0.2">
      <c r="A956" s="200" t="s">
        <v>2112</v>
      </c>
      <c r="B956" s="200" t="s">
        <v>2113</v>
      </c>
      <c r="C956" s="200" t="s">
        <v>549</v>
      </c>
    </row>
    <row r="957" spans="1:3" x14ac:dyDescent="0.2">
      <c r="A957" s="200" t="s">
        <v>2114</v>
      </c>
      <c r="B957" s="200" t="s">
        <v>2115</v>
      </c>
      <c r="C957" s="200" t="s">
        <v>549</v>
      </c>
    </row>
    <row r="958" spans="1:3" x14ac:dyDescent="0.2">
      <c r="A958" s="200" t="s">
        <v>2116</v>
      </c>
      <c r="B958" s="200" t="s">
        <v>2117</v>
      </c>
      <c r="C958" s="200" t="s">
        <v>194</v>
      </c>
    </row>
    <row r="959" spans="1:3" x14ac:dyDescent="0.2">
      <c r="A959" s="200" t="s">
        <v>2118</v>
      </c>
      <c r="B959" s="200" t="s">
        <v>2119</v>
      </c>
      <c r="C959" s="200" t="s">
        <v>571</v>
      </c>
    </row>
    <row r="960" spans="1:3" x14ac:dyDescent="0.2">
      <c r="A960" s="200" t="s">
        <v>2120</v>
      </c>
      <c r="B960" s="200" t="s">
        <v>2121</v>
      </c>
      <c r="C960" s="200" t="s">
        <v>498</v>
      </c>
    </row>
    <row r="961" spans="1:3" x14ac:dyDescent="0.2">
      <c r="A961" s="200" t="s">
        <v>2122</v>
      </c>
      <c r="B961" s="200" t="s">
        <v>2123</v>
      </c>
      <c r="C961" s="200" t="s">
        <v>324</v>
      </c>
    </row>
    <row r="962" spans="1:3" x14ac:dyDescent="0.2">
      <c r="A962" s="200" t="s">
        <v>2124</v>
      </c>
      <c r="B962" s="200" t="s">
        <v>2125</v>
      </c>
      <c r="C962" s="200" t="s">
        <v>151</v>
      </c>
    </row>
    <row r="963" spans="1:3" x14ac:dyDescent="0.2">
      <c r="A963" s="200" t="s">
        <v>2126</v>
      </c>
      <c r="B963" s="200" t="s">
        <v>2127</v>
      </c>
      <c r="C963" s="200" t="s">
        <v>200</v>
      </c>
    </row>
    <row r="964" spans="1:3" x14ac:dyDescent="0.2">
      <c r="A964" s="200" t="s">
        <v>2128</v>
      </c>
      <c r="B964" s="200" t="s">
        <v>2129</v>
      </c>
      <c r="C964" s="200" t="s">
        <v>902</v>
      </c>
    </row>
    <row r="965" spans="1:3" x14ac:dyDescent="0.2">
      <c r="A965" s="200" t="s">
        <v>2130</v>
      </c>
      <c r="B965" s="200" t="s">
        <v>2131</v>
      </c>
      <c r="C965" s="200" t="s">
        <v>902</v>
      </c>
    </row>
    <row r="966" spans="1:3" x14ac:dyDescent="0.2">
      <c r="A966" s="200" t="s">
        <v>2132</v>
      </c>
      <c r="B966" s="200" t="s">
        <v>2133</v>
      </c>
      <c r="C966" s="200" t="s">
        <v>211</v>
      </c>
    </row>
    <row r="967" spans="1:3" x14ac:dyDescent="0.2">
      <c r="A967" s="200" t="s">
        <v>2134</v>
      </c>
      <c r="B967" s="200" t="s">
        <v>2135</v>
      </c>
      <c r="C967" s="200" t="s">
        <v>503</v>
      </c>
    </row>
    <row r="968" spans="1:3" x14ac:dyDescent="0.2">
      <c r="A968" s="200" t="s">
        <v>2136</v>
      </c>
      <c r="B968" s="200" t="s">
        <v>2137</v>
      </c>
      <c r="C968" s="200" t="s">
        <v>933</v>
      </c>
    </row>
    <row r="969" spans="1:3" x14ac:dyDescent="0.2">
      <c r="A969" s="200" t="s">
        <v>2138</v>
      </c>
      <c r="B969" s="200" t="s">
        <v>2139</v>
      </c>
      <c r="C969" s="200" t="s">
        <v>194</v>
      </c>
    </row>
    <row r="970" spans="1:3" x14ac:dyDescent="0.2">
      <c r="A970" s="200" t="s">
        <v>2140</v>
      </c>
      <c r="B970" s="200" t="s">
        <v>2141</v>
      </c>
      <c r="C970" s="200" t="s">
        <v>563</v>
      </c>
    </row>
    <row r="971" spans="1:3" x14ac:dyDescent="0.2">
      <c r="A971" s="200" t="s">
        <v>2142</v>
      </c>
      <c r="B971" s="200" t="s">
        <v>2143</v>
      </c>
      <c r="C971" s="200" t="s">
        <v>563</v>
      </c>
    </row>
    <row r="972" spans="1:3" x14ac:dyDescent="0.2">
      <c r="A972" s="200" t="s">
        <v>2144</v>
      </c>
      <c r="B972" s="200" t="s">
        <v>2145</v>
      </c>
      <c r="C972" s="200" t="s">
        <v>568</v>
      </c>
    </row>
    <row r="973" spans="1:3" x14ac:dyDescent="0.2">
      <c r="A973" s="200" t="s">
        <v>2146</v>
      </c>
      <c r="B973" s="200" t="s">
        <v>2147</v>
      </c>
      <c r="C973" s="200" t="s">
        <v>194</v>
      </c>
    </row>
    <row r="974" spans="1:3" x14ac:dyDescent="0.2">
      <c r="A974" s="200" t="s">
        <v>2148</v>
      </c>
      <c r="B974" s="200" t="s">
        <v>2149</v>
      </c>
      <c r="C974" s="200" t="s">
        <v>200</v>
      </c>
    </row>
    <row r="975" spans="1:3" x14ac:dyDescent="0.2">
      <c r="A975" s="200" t="s">
        <v>2150</v>
      </c>
      <c r="B975" s="200" t="s">
        <v>2151</v>
      </c>
      <c r="C975" s="200" t="s">
        <v>164</v>
      </c>
    </row>
    <row r="976" spans="1:3" x14ac:dyDescent="0.2">
      <c r="A976" s="200" t="s">
        <v>2152</v>
      </c>
      <c r="B976" s="200" t="s">
        <v>2153</v>
      </c>
      <c r="C976" s="200" t="s">
        <v>164</v>
      </c>
    </row>
    <row r="977" spans="1:3" x14ac:dyDescent="0.2">
      <c r="A977" s="200">
        <v>100001</v>
      </c>
      <c r="B977" s="201" t="s">
        <v>2154</v>
      </c>
      <c r="C977" s="201" t="s">
        <v>2155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38</vt:i4>
      </vt:variant>
    </vt:vector>
  </HeadingPairs>
  <TitlesOfParts>
    <vt:vector size="45" baseType="lpstr">
      <vt:lpstr>Points</vt:lpstr>
      <vt:lpstr>Accueil</vt:lpstr>
      <vt:lpstr>Inscrits</vt:lpstr>
      <vt:lpstr>1</vt:lpstr>
      <vt:lpstr>Final</vt:lpstr>
      <vt:lpstr>Classement</vt:lpstr>
      <vt:lpstr>Feuil1</vt:lpstr>
      <vt:lpstr>Billard_name</vt:lpstr>
      <vt:lpstr>Ch_Licenciés</vt:lpstr>
      <vt:lpstr>Club</vt:lpstr>
      <vt:lpstr>Date</vt:lpstr>
      <vt:lpstr>Division</vt:lpstr>
      <vt:lpstr>Joueur_1</vt:lpstr>
      <vt:lpstr>Joueur_2</vt:lpstr>
      <vt:lpstr>Joueur_3</vt:lpstr>
      <vt:lpstr>Joueur_4</vt:lpstr>
      <vt:lpstr>Joueur_5</vt:lpstr>
      <vt:lpstr>Joueur_6</vt:lpstr>
      <vt:lpstr>Joueur_7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Company>FFB 8 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2005-09-15T23:01:27Z</cp:lastPrinted>
  <dcterms:created xsi:type="dcterms:W3CDTF">2004-12-07T04:18:39Z</dcterms:created>
  <dcterms:modified xsi:type="dcterms:W3CDTF">2018-12-18T18:06:20Z</dcterms:modified>
</cp:coreProperties>
</file>